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Projektum\2021\!Zakázky\P-17-2021 - Střecha GYM Šlapanice\09 ROZPOČET\!FINAL\"/>
    </mc:Choice>
  </mc:AlternateContent>
  <xr:revisionPtr revIDLastSave="0" documentId="13_ncr:1_{ADEB7633-94CD-4924-95D1-5F1D4D9B2273}" xr6:coauthVersionLast="47" xr6:coauthVersionMax="47" xr10:uidLastSave="{00000000-0000-0000-0000-000000000000}"/>
  <bookViews>
    <workbookView xWindow="1560" yWindow="465" windowWidth="14640" windowHeight="1573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Pol'!$A$1:$X$765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762" i="12" l="1"/>
  <c r="BA760" i="12"/>
  <c r="BA758" i="12"/>
  <c r="BA756" i="12"/>
  <c r="BA754" i="12"/>
  <c r="BA752" i="12"/>
  <c r="BA750" i="12"/>
  <c r="BA745" i="12"/>
  <c r="BA743" i="12"/>
  <c r="BA741" i="12"/>
  <c r="BA739" i="12"/>
  <c r="BA737" i="12"/>
  <c r="BA734" i="12"/>
  <c r="BA733" i="12"/>
  <c r="BA731" i="12"/>
  <c r="BA605" i="12"/>
  <c r="G9" i="12"/>
  <c r="I9" i="12"/>
  <c r="K9" i="12"/>
  <c r="O9" i="12"/>
  <c r="Q9" i="12"/>
  <c r="V9" i="12"/>
  <c r="G23" i="12"/>
  <c r="M23" i="12" s="1"/>
  <c r="I23" i="12"/>
  <c r="K23" i="12"/>
  <c r="O23" i="12"/>
  <c r="Q23" i="12"/>
  <c r="V23" i="12"/>
  <c r="V8" i="12" s="1"/>
  <c r="G30" i="12"/>
  <c r="M30" i="12" s="1"/>
  <c r="I30" i="12"/>
  <c r="K30" i="12"/>
  <c r="O30" i="12"/>
  <c r="Q30" i="12"/>
  <c r="V30" i="12"/>
  <c r="G34" i="12"/>
  <c r="M34" i="12" s="1"/>
  <c r="I34" i="12"/>
  <c r="K34" i="12"/>
  <c r="O34" i="12"/>
  <c r="Q34" i="12"/>
  <c r="V34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K50" i="12"/>
  <c r="V50" i="12"/>
  <c r="G51" i="12"/>
  <c r="G50" i="12" s="1"/>
  <c r="I51" i="1" s="1"/>
  <c r="I51" i="12"/>
  <c r="I50" i="12" s="1"/>
  <c r="K51" i="12"/>
  <c r="O51" i="12"/>
  <c r="O50" i="12" s="1"/>
  <c r="Q51" i="12"/>
  <c r="Q50" i="12" s="1"/>
  <c r="V51" i="12"/>
  <c r="G54" i="12"/>
  <c r="I52" i="1" s="1"/>
  <c r="G55" i="12"/>
  <c r="M55" i="12" s="1"/>
  <c r="I55" i="12"/>
  <c r="K55" i="12"/>
  <c r="O55" i="12"/>
  <c r="Q55" i="12"/>
  <c r="V55" i="12"/>
  <c r="G59" i="12"/>
  <c r="I59" i="12"/>
  <c r="K59" i="12"/>
  <c r="M59" i="12"/>
  <c r="O59" i="12"/>
  <c r="Q59" i="12"/>
  <c r="V59" i="12"/>
  <c r="G63" i="12"/>
  <c r="I63" i="12"/>
  <c r="K63" i="12"/>
  <c r="M63" i="12"/>
  <c r="O63" i="12"/>
  <c r="Q63" i="12"/>
  <c r="V63" i="12"/>
  <c r="G65" i="12"/>
  <c r="I65" i="12"/>
  <c r="K65" i="12"/>
  <c r="M65" i="12"/>
  <c r="O65" i="12"/>
  <c r="Q65" i="12"/>
  <c r="V65" i="12"/>
  <c r="G68" i="12"/>
  <c r="M68" i="12" s="1"/>
  <c r="I68" i="12"/>
  <c r="K68" i="12"/>
  <c r="O68" i="12"/>
  <c r="Q68" i="12"/>
  <c r="V68" i="12"/>
  <c r="G72" i="12"/>
  <c r="M72" i="12" s="1"/>
  <c r="I72" i="12"/>
  <c r="K72" i="12"/>
  <c r="O72" i="12"/>
  <c r="Q72" i="12"/>
  <c r="V72" i="12"/>
  <c r="O74" i="12"/>
  <c r="G75" i="12"/>
  <c r="G74" i="12" s="1"/>
  <c r="I53" i="1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K79" i="12"/>
  <c r="G80" i="12"/>
  <c r="G79" i="12" s="1"/>
  <c r="I54" i="1" s="1"/>
  <c r="I80" i="12"/>
  <c r="I79" i="12" s="1"/>
  <c r="K80" i="12"/>
  <c r="O80" i="12"/>
  <c r="O79" i="12" s="1"/>
  <c r="Q80" i="12"/>
  <c r="Q79" i="12" s="1"/>
  <c r="V80" i="12"/>
  <c r="V79" i="12" s="1"/>
  <c r="I82" i="12"/>
  <c r="M82" i="12"/>
  <c r="G83" i="12"/>
  <c r="G82" i="12" s="1"/>
  <c r="I55" i="1" s="1"/>
  <c r="I83" i="12"/>
  <c r="K83" i="12"/>
  <c r="K82" i="12" s="1"/>
  <c r="M83" i="12"/>
  <c r="O83" i="12"/>
  <c r="O82" i="12" s="1"/>
  <c r="Q83" i="12"/>
  <c r="Q82" i="12" s="1"/>
  <c r="V83" i="12"/>
  <c r="V82" i="12" s="1"/>
  <c r="G87" i="12"/>
  <c r="M87" i="12" s="1"/>
  <c r="I87" i="12"/>
  <c r="K87" i="12"/>
  <c r="O87" i="12"/>
  <c r="Q87" i="12"/>
  <c r="V87" i="12"/>
  <c r="G92" i="12"/>
  <c r="M92" i="12" s="1"/>
  <c r="I92" i="12"/>
  <c r="K92" i="12"/>
  <c r="O92" i="12"/>
  <c r="Q92" i="12"/>
  <c r="V92" i="12"/>
  <c r="G114" i="12"/>
  <c r="M114" i="12" s="1"/>
  <c r="I114" i="12"/>
  <c r="K114" i="12"/>
  <c r="O114" i="12"/>
  <c r="Q114" i="12"/>
  <c r="V114" i="12"/>
  <c r="G127" i="12"/>
  <c r="I127" i="12"/>
  <c r="K127" i="12"/>
  <c r="M127" i="12"/>
  <c r="O127" i="12"/>
  <c r="Q127" i="12"/>
  <c r="V127" i="12"/>
  <c r="G136" i="12"/>
  <c r="I136" i="12"/>
  <c r="K136" i="12"/>
  <c r="M136" i="12"/>
  <c r="O136" i="12"/>
  <c r="Q136" i="12"/>
  <c r="V136" i="12"/>
  <c r="G150" i="12"/>
  <c r="I150" i="12"/>
  <c r="K150" i="12"/>
  <c r="M150" i="12"/>
  <c r="O150" i="12"/>
  <c r="Q150" i="12"/>
  <c r="V150" i="12"/>
  <c r="G157" i="12"/>
  <c r="M157" i="12" s="1"/>
  <c r="I157" i="12"/>
  <c r="K157" i="12"/>
  <c r="O157" i="12"/>
  <c r="Q157" i="12"/>
  <c r="V157" i="12"/>
  <c r="G171" i="12"/>
  <c r="M171" i="12" s="1"/>
  <c r="I171" i="12"/>
  <c r="K171" i="12"/>
  <c r="O171" i="12"/>
  <c r="Q171" i="12"/>
  <c r="V171" i="12"/>
  <c r="G174" i="12"/>
  <c r="M174" i="12" s="1"/>
  <c r="I174" i="12"/>
  <c r="K174" i="12"/>
  <c r="O174" i="12"/>
  <c r="Q174" i="12"/>
  <c r="V174" i="12"/>
  <c r="G178" i="12"/>
  <c r="M178" i="12" s="1"/>
  <c r="I178" i="12"/>
  <c r="K178" i="12"/>
  <c r="O178" i="12"/>
  <c r="Q178" i="12"/>
  <c r="V178" i="12"/>
  <c r="G180" i="12"/>
  <c r="M180" i="12" s="1"/>
  <c r="I180" i="12"/>
  <c r="K180" i="12"/>
  <c r="O180" i="12"/>
  <c r="Q180" i="12"/>
  <c r="V180" i="12"/>
  <c r="G182" i="12"/>
  <c r="I182" i="12"/>
  <c r="K182" i="12"/>
  <c r="M182" i="12"/>
  <c r="O182" i="12"/>
  <c r="Q182" i="12"/>
  <c r="V182" i="12"/>
  <c r="G186" i="12"/>
  <c r="M186" i="12" s="1"/>
  <c r="I186" i="12"/>
  <c r="K186" i="12"/>
  <c r="O186" i="12"/>
  <c r="Q186" i="12"/>
  <c r="V186" i="12"/>
  <c r="G222" i="12"/>
  <c r="M222" i="12" s="1"/>
  <c r="I222" i="12"/>
  <c r="K222" i="12"/>
  <c r="O222" i="12"/>
  <c r="Q222" i="12"/>
  <c r="V222" i="12"/>
  <c r="G227" i="12"/>
  <c r="M227" i="12" s="1"/>
  <c r="I227" i="12"/>
  <c r="K227" i="12"/>
  <c r="O227" i="12"/>
  <c r="Q227" i="12"/>
  <c r="V227" i="12"/>
  <c r="G232" i="12"/>
  <c r="M232" i="12" s="1"/>
  <c r="I232" i="12"/>
  <c r="K232" i="12"/>
  <c r="O232" i="12"/>
  <c r="Q232" i="12"/>
  <c r="V232" i="12"/>
  <c r="G242" i="12"/>
  <c r="I242" i="12"/>
  <c r="K242" i="12"/>
  <c r="M242" i="12"/>
  <c r="O242" i="12"/>
  <c r="Q242" i="12"/>
  <c r="V242" i="12"/>
  <c r="G252" i="12"/>
  <c r="M252" i="12" s="1"/>
  <c r="I252" i="12"/>
  <c r="K252" i="12"/>
  <c r="O252" i="12"/>
  <c r="Q252" i="12"/>
  <c r="V252" i="12"/>
  <c r="G260" i="12"/>
  <c r="M260" i="12" s="1"/>
  <c r="I260" i="12"/>
  <c r="K260" i="12"/>
  <c r="O260" i="12"/>
  <c r="Q260" i="12"/>
  <c r="V260" i="12"/>
  <c r="G270" i="12"/>
  <c r="M270" i="12" s="1"/>
  <c r="I270" i="12"/>
  <c r="K270" i="12"/>
  <c r="O270" i="12"/>
  <c r="Q270" i="12"/>
  <c r="V270" i="12"/>
  <c r="G273" i="12"/>
  <c r="M273" i="12" s="1"/>
  <c r="I273" i="12"/>
  <c r="K273" i="12"/>
  <c r="O273" i="12"/>
  <c r="Q273" i="12"/>
  <c r="V273" i="12"/>
  <c r="G276" i="12"/>
  <c r="M276" i="12" s="1"/>
  <c r="I276" i="12"/>
  <c r="K276" i="12"/>
  <c r="O276" i="12"/>
  <c r="Q276" i="12"/>
  <c r="V276" i="12"/>
  <c r="G296" i="12"/>
  <c r="I296" i="12"/>
  <c r="K296" i="12"/>
  <c r="M296" i="12"/>
  <c r="O296" i="12"/>
  <c r="Q296" i="12"/>
  <c r="V296" i="12"/>
  <c r="G312" i="12"/>
  <c r="I312" i="12"/>
  <c r="K312" i="12"/>
  <c r="M312" i="12"/>
  <c r="O312" i="12"/>
  <c r="Q312" i="12"/>
  <c r="V312" i="12"/>
  <c r="G315" i="12"/>
  <c r="G314" i="12" s="1"/>
  <c r="I57" i="1" s="1"/>
  <c r="I315" i="12"/>
  <c r="I314" i="12" s="1"/>
  <c r="K315" i="12"/>
  <c r="K314" i="12" s="1"/>
  <c r="O315" i="12"/>
  <c r="O314" i="12" s="1"/>
  <c r="Q315" i="12"/>
  <c r="Q314" i="12" s="1"/>
  <c r="V315" i="12"/>
  <c r="V314" i="12" s="1"/>
  <c r="G318" i="12"/>
  <c r="I318" i="12"/>
  <c r="I317" i="12" s="1"/>
  <c r="K318" i="12"/>
  <c r="M318" i="12"/>
  <c r="O318" i="12"/>
  <c r="O317" i="12" s="1"/>
  <c r="Q318" i="12"/>
  <c r="V318" i="12"/>
  <c r="G323" i="12"/>
  <c r="G317" i="12" s="1"/>
  <c r="I58" i="1" s="1"/>
  <c r="I323" i="12"/>
  <c r="K323" i="12"/>
  <c r="M323" i="12"/>
  <c r="O323" i="12"/>
  <c r="Q323" i="12"/>
  <c r="V323" i="12"/>
  <c r="G325" i="12"/>
  <c r="I325" i="12"/>
  <c r="K325" i="12"/>
  <c r="M325" i="12"/>
  <c r="O325" i="12"/>
  <c r="Q325" i="12"/>
  <c r="V325" i="12"/>
  <c r="G328" i="12"/>
  <c r="M328" i="12" s="1"/>
  <c r="I328" i="12"/>
  <c r="K328" i="12"/>
  <c r="O328" i="12"/>
  <c r="Q328" i="12"/>
  <c r="V328" i="12"/>
  <c r="G330" i="12"/>
  <c r="M330" i="12" s="1"/>
  <c r="I330" i="12"/>
  <c r="K330" i="12"/>
  <c r="O330" i="12"/>
  <c r="Q330" i="12"/>
  <c r="V330" i="12"/>
  <c r="G336" i="12"/>
  <c r="M336" i="12" s="1"/>
  <c r="I336" i="12"/>
  <c r="K336" i="12"/>
  <c r="O336" i="12"/>
  <c r="Q336" i="12"/>
  <c r="V336" i="12"/>
  <c r="G338" i="12"/>
  <c r="M338" i="12" s="1"/>
  <c r="I338" i="12"/>
  <c r="K338" i="12"/>
  <c r="O338" i="12"/>
  <c r="Q338" i="12"/>
  <c r="V338" i="12"/>
  <c r="G340" i="12"/>
  <c r="I340" i="12"/>
  <c r="K340" i="12"/>
  <c r="M340" i="12"/>
  <c r="O340" i="12"/>
  <c r="O339" i="12" s="1"/>
  <c r="Q340" i="12"/>
  <c r="V340" i="12"/>
  <c r="G343" i="12"/>
  <c r="M343" i="12" s="1"/>
  <c r="I343" i="12"/>
  <c r="K343" i="12"/>
  <c r="O343" i="12"/>
  <c r="Q343" i="12"/>
  <c r="V343" i="12"/>
  <c r="G346" i="12"/>
  <c r="I346" i="12"/>
  <c r="K346" i="12"/>
  <c r="M346" i="12"/>
  <c r="O346" i="12"/>
  <c r="Q346" i="12"/>
  <c r="V346" i="12"/>
  <c r="G348" i="12"/>
  <c r="M348" i="12" s="1"/>
  <c r="I348" i="12"/>
  <c r="K348" i="12"/>
  <c r="O348" i="12"/>
  <c r="Q348" i="12"/>
  <c r="V348" i="12"/>
  <c r="G350" i="12"/>
  <c r="M350" i="12" s="1"/>
  <c r="I350" i="12"/>
  <c r="K350" i="12"/>
  <c r="O350" i="12"/>
  <c r="Q350" i="12"/>
  <c r="V350" i="12"/>
  <c r="G352" i="12"/>
  <c r="M352" i="12" s="1"/>
  <c r="I352" i="12"/>
  <c r="K352" i="12"/>
  <c r="O352" i="12"/>
  <c r="Q352" i="12"/>
  <c r="V352" i="12"/>
  <c r="G354" i="12"/>
  <c r="M354" i="12" s="1"/>
  <c r="I354" i="12"/>
  <c r="K354" i="12"/>
  <c r="O354" i="12"/>
  <c r="Q354" i="12"/>
  <c r="V354" i="12"/>
  <c r="G356" i="12"/>
  <c r="M356" i="12" s="1"/>
  <c r="I356" i="12"/>
  <c r="K356" i="12"/>
  <c r="O356" i="12"/>
  <c r="Q356" i="12"/>
  <c r="V356" i="12"/>
  <c r="G358" i="12"/>
  <c r="I358" i="12"/>
  <c r="K358" i="12"/>
  <c r="M358" i="12"/>
  <c r="O358" i="12"/>
  <c r="Q358" i="12"/>
  <c r="V358" i="12"/>
  <c r="G360" i="12"/>
  <c r="M360" i="12" s="1"/>
  <c r="I360" i="12"/>
  <c r="K360" i="12"/>
  <c r="O360" i="12"/>
  <c r="Q360" i="12"/>
  <c r="V360" i="12"/>
  <c r="G363" i="12"/>
  <c r="M363" i="12" s="1"/>
  <c r="I363" i="12"/>
  <c r="K363" i="12"/>
  <c r="O363" i="12"/>
  <c r="Q363" i="12"/>
  <c r="V363" i="12"/>
  <c r="G366" i="12"/>
  <c r="M366" i="12" s="1"/>
  <c r="I366" i="12"/>
  <c r="K366" i="12"/>
  <c r="O366" i="12"/>
  <c r="Q366" i="12"/>
  <c r="V366" i="12"/>
  <c r="G368" i="12"/>
  <c r="M368" i="12" s="1"/>
  <c r="I368" i="12"/>
  <c r="K368" i="12"/>
  <c r="O368" i="12"/>
  <c r="Q368" i="12"/>
  <c r="V368" i="12"/>
  <c r="G371" i="12"/>
  <c r="I371" i="12"/>
  <c r="K371" i="12"/>
  <c r="M371" i="12"/>
  <c r="O371" i="12"/>
  <c r="Q371" i="12"/>
  <c r="V371" i="12"/>
  <c r="G373" i="12"/>
  <c r="M373" i="12" s="1"/>
  <c r="I373" i="12"/>
  <c r="K373" i="12"/>
  <c r="O373" i="12"/>
  <c r="Q373" i="12"/>
  <c r="V373" i="12"/>
  <c r="G379" i="12"/>
  <c r="M379" i="12" s="1"/>
  <c r="I379" i="12"/>
  <c r="K379" i="12"/>
  <c r="O379" i="12"/>
  <c r="Q379" i="12"/>
  <c r="V379" i="12"/>
  <c r="G383" i="12"/>
  <c r="I383" i="12"/>
  <c r="K383" i="12"/>
  <c r="M383" i="12"/>
  <c r="O383" i="12"/>
  <c r="Q383" i="12"/>
  <c r="V383" i="12"/>
  <c r="G386" i="12"/>
  <c r="I386" i="12"/>
  <c r="K386" i="12"/>
  <c r="M386" i="12"/>
  <c r="O386" i="12"/>
  <c r="Q386" i="12"/>
  <c r="V386" i="12"/>
  <c r="G390" i="12"/>
  <c r="M390" i="12" s="1"/>
  <c r="I390" i="12"/>
  <c r="K390" i="12"/>
  <c r="O390" i="12"/>
  <c r="Q390" i="12"/>
  <c r="V390" i="12"/>
  <c r="G392" i="12"/>
  <c r="M392" i="12" s="1"/>
  <c r="I392" i="12"/>
  <c r="K392" i="12"/>
  <c r="O392" i="12"/>
  <c r="Q392" i="12"/>
  <c r="V392" i="12"/>
  <c r="G396" i="12"/>
  <c r="M396" i="12" s="1"/>
  <c r="I396" i="12"/>
  <c r="K396" i="12"/>
  <c r="O396" i="12"/>
  <c r="Q396" i="12"/>
  <c r="V396" i="12"/>
  <c r="G398" i="12"/>
  <c r="M398" i="12" s="1"/>
  <c r="I398" i="12"/>
  <c r="K398" i="12"/>
  <c r="O398" i="12"/>
  <c r="Q398" i="12"/>
  <c r="V398" i="12"/>
  <c r="G400" i="12"/>
  <c r="M400" i="12" s="1"/>
  <c r="I400" i="12"/>
  <c r="K400" i="12"/>
  <c r="O400" i="12"/>
  <c r="Q400" i="12"/>
  <c r="V400" i="12"/>
  <c r="G402" i="12"/>
  <c r="I402" i="12"/>
  <c r="K402" i="12"/>
  <c r="M402" i="12"/>
  <c r="O402" i="12"/>
  <c r="Q402" i="12"/>
  <c r="V402" i="12"/>
  <c r="G404" i="12"/>
  <c r="M404" i="12" s="1"/>
  <c r="I404" i="12"/>
  <c r="K404" i="12"/>
  <c r="O404" i="12"/>
  <c r="Q404" i="12"/>
  <c r="V404" i="12"/>
  <c r="G406" i="12"/>
  <c r="M406" i="12" s="1"/>
  <c r="I406" i="12"/>
  <c r="K406" i="12"/>
  <c r="O406" i="12"/>
  <c r="Q406" i="12"/>
  <c r="V406" i="12"/>
  <c r="G441" i="12"/>
  <c r="M441" i="12" s="1"/>
  <c r="I441" i="12"/>
  <c r="K441" i="12"/>
  <c r="O441" i="12"/>
  <c r="Q441" i="12"/>
  <c r="V441" i="12"/>
  <c r="G443" i="12"/>
  <c r="I443" i="12"/>
  <c r="K443" i="12"/>
  <c r="M443" i="12"/>
  <c r="O443" i="12"/>
  <c r="Q443" i="12"/>
  <c r="V443" i="12"/>
  <c r="G448" i="12"/>
  <c r="I448" i="12"/>
  <c r="K448" i="12"/>
  <c r="M448" i="12"/>
  <c r="O448" i="12"/>
  <c r="Q448" i="12"/>
  <c r="V448" i="12"/>
  <c r="G455" i="12"/>
  <c r="M455" i="12" s="1"/>
  <c r="I455" i="12"/>
  <c r="K455" i="12"/>
  <c r="O455" i="12"/>
  <c r="Q455" i="12"/>
  <c r="V455" i="12"/>
  <c r="G491" i="12"/>
  <c r="M491" i="12" s="1"/>
  <c r="I491" i="12"/>
  <c r="K491" i="12"/>
  <c r="O491" i="12"/>
  <c r="Q491" i="12"/>
  <c r="V491" i="12"/>
  <c r="G519" i="12"/>
  <c r="M519" i="12" s="1"/>
  <c r="I519" i="12"/>
  <c r="K519" i="12"/>
  <c r="O519" i="12"/>
  <c r="Q519" i="12"/>
  <c r="V519" i="12"/>
  <c r="G522" i="12"/>
  <c r="I522" i="12"/>
  <c r="K522" i="12"/>
  <c r="M522" i="12"/>
  <c r="O522" i="12"/>
  <c r="Q522" i="12"/>
  <c r="V522" i="12"/>
  <c r="G526" i="12"/>
  <c r="I526" i="12"/>
  <c r="K526" i="12"/>
  <c r="M526" i="12"/>
  <c r="O526" i="12"/>
  <c r="Q526" i="12"/>
  <c r="V526" i="12"/>
  <c r="G529" i="12"/>
  <c r="M529" i="12" s="1"/>
  <c r="I529" i="12"/>
  <c r="K529" i="12"/>
  <c r="O529" i="12"/>
  <c r="Q529" i="12"/>
  <c r="V529" i="12"/>
  <c r="G538" i="12"/>
  <c r="I538" i="12"/>
  <c r="K538" i="12"/>
  <c r="M538" i="12"/>
  <c r="O538" i="12"/>
  <c r="Q538" i="12"/>
  <c r="V538" i="12"/>
  <c r="G548" i="12"/>
  <c r="M548" i="12" s="1"/>
  <c r="I548" i="12"/>
  <c r="K548" i="12"/>
  <c r="O548" i="12"/>
  <c r="Q548" i="12"/>
  <c r="V548" i="12"/>
  <c r="G550" i="12"/>
  <c r="M550" i="12" s="1"/>
  <c r="I550" i="12"/>
  <c r="K550" i="12"/>
  <c r="O550" i="12"/>
  <c r="Q550" i="12"/>
  <c r="V550" i="12"/>
  <c r="G553" i="12"/>
  <c r="M553" i="12" s="1"/>
  <c r="I553" i="12"/>
  <c r="K553" i="12"/>
  <c r="O553" i="12"/>
  <c r="Q553" i="12"/>
  <c r="V553" i="12"/>
  <c r="G558" i="12"/>
  <c r="M558" i="12" s="1"/>
  <c r="I558" i="12"/>
  <c r="K558" i="12"/>
  <c r="O558" i="12"/>
  <c r="Q558" i="12"/>
  <c r="V558" i="12"/>
  <c r="G560" i="12"/>
  <c r="I560" i="12"/>
  <c r="K560" i="12"/>
  <c r="M560" i="12"/>
  <c r="O560" i="12"/>
  <c r="Q560" i="12"/>
  <c r="V560" i="12"/>
  <c r="G562" i="12"/>
  <c r="I562" i="12"/>
  <c r="K562" i="12"/>
  <c r="M562" i="12"/>
  <c r="O562" i="12"/>
  <c r="Q562" i="12"/>
  <c r="V562" i="12"/>
  <c r="G563" i="12"/>
  <c r="M563" i="12" s="1"/>
  <c r="I563" i="12"/>
  <c r="K563" i="12"/>
  <c r="O563" i="12"/>
  <c r="Q563" i="12"/>
  <c r="V563" i="12"/>
  <c r="G566" i="12"/>
  <c r="M566" i="12" s="1"/>
  <c r="I566" i="12"/>
  <c r="K566" i="12"/>
  <c r="O566" i="12"/>
  <c r="Q566" i="12"/>
  <c r="V566" i="12"/>
  <c r="G568" i="12"/>
  <c r="M568" i="12" s="1"/>
  <c r="I568" i="12"/>
  <c r="K568" i="12"/>
  <c r="O568" i="12"/>
  <c r="Q568" i="12"/>
  <c r="V568" i="12"/>
  <c r="G570" i="12"/>
  <c r="M570" i="12" s="1"/>
  <c r="I570" i="12"/>
  <c r="K570" i="12"/>
  <c r="O570" i="12"/>
  <c r="Q570" i="12"/>
  <c r="V570" i="12"/>
  <c r="G573" i="12"/>
  <c r="I573" i="12"/>
  <c r="K573" i="12"/>
  <c r="M573" i="12"/>
  <c r="O573" i="12"/>
  <c r="Q573" i="12"/>
  <c r="V573" i="12"/>
  <c r="G575" i="12"/>
  <c r="I575" i="12"/>
  <c r="K575" i="12"/>
  <c r="M575" i="12"/>
  <c r="O575" i="12"/>
  <c r="Q575" i="12"/>
  <c r="V575" i="12"/>
  <c r="G580" i="12"/>
  <c r="M580" i="12" s="1"/>
  <c r="I580" i="12"/>
  <c r="K580" i="12"/>
  <c r="O580" i="12"/>
  <c r="Q580" i="12"/>
  <c r="V580" i="12"/>
  <c r="G583" i="12"/>
  <c r="M583" i="12" s="1"/>
  <c r="I583" i="12"/>
  <c r="K583" i="12"/>
  <c r="O583" i="12"/>
  <c r="Q583" i="12"/>
  <c r="V583" i="12"/>
  <c r="G587" i="12"/>
  <c r="M587" i="12" s="1"/>
  <c r="I587" i="12"/>
  <c r="K587" i="12"/>
  <c r="O587" i="12"/>
  <c r="Q587" i="12"/>
  <c r="V587" i="12"/>
  <c r="G590" i="12"/>
  <c r="M590" i="12" s="1"/>
  <c r="I590" i="12"/>
  <c r="K590" i="12"/>
  <c r="O590" i="12"/>
  <c r="Q590" i="12"/>
  <c r="V590" i="12"/>
  <c r="G593" i="12"/>
  <c r="M593" i="12" s="1"/>
  <c r="I593" i="12"/>
  <c r="K593" i="12"/>
  <c r="O593" i="12"/>
  <c r="Q593" i="12"/>
  <c r="V593" i="12"/>
  <c r="G601" i="12"/>
  <c r="M601" i="12" s="1"/>
  <c r="I601" i="12"/>
  <c r="K601" i="12"/>
  <c r="O601" i="12"/>
  <c r="Q601" i="12"/>
  <c r="V601" i="12"/>
  <c r="G604" i="12"/>
  <c r="M604" i="12" s="1"/>
  <c r="I604" i="12"/>
  <c r="K604" i="12"/>
  <c r="O604" i="12"/>
  <c r="Q604" i="12"/>
  <c r="V604" i="12"/>
  <c r="G607" i="12"/>
  <c r="M607" i="12" s="1"/>
  <c r="I607" i="12"/>
  <c r="K607" i="12"/>
  <c r="O607" i="12"/>
  <c r="Q607" i="12"/>
  <c r="V607" i="12"/>
  <c r="G610" i="12"/>
  <c r="I610" i="12"/>
  <c r="K610" i="12"/>
  <c r="M610" i="12"/>
  <c r="O610" i="12"/>
  <c r="Q610" i="12"/>
  <c r="V610" i="12"/>
  <c r="G612" i="12"/>
  <c r="I612" i="12"/>
  <c r="K612" i="12"/>
  <c r="M612" i="12"/>
  <c r="O612" i="12"/>
  <c r="Q612" i="12"/>
  <c r="V612" i="12"/>
  <c r="G627" i="12"/>
  <c r="M627" i="12" s="1"/>
  <c r="I627" i="12"/>
  <c r="K627" i="12"/>
  <c r="O627" i="12"/>
  <c r="Q627" i="12"/>
  <c r="V627" i="12"/>
  <c r="G630" i="12"/>
  <c r="M630" i="12" s="1"/>
  <c r="I630" i="12"/>
  <c r="K630" i="12"/>
  <c r="O630" i="12"/>
  <c r="Q630" i="12"/>
  <c r="V630" i="12"/>
  <c r="G635" i="12"/>
  <c r="M635" i="12" s="1"/>
  <c r="I635" i="12"/>
  <c r="K635" i="12"/>
  <c r="O635" i="12"/>
  <c r="Q635" i="12"/>
  <c r="V635" i="12"/>
  <c r="G638" i="12"/>
  <c r="I638" i="12"/>
  <c r="K638" i="12"/>
  <c r="O638" i="12"/>
  <c r="Q638" i="12"/>
  <c r="V638" i="12"/>
  <c r="G644" i="12"/>
  <c r="I644" i="12"/>
  <c r="K644" i="12"/>
  <c r="M644" i="12"/>
  <c r="O644" i="12"/>
  <c r="Q644" i="12"/>
  <c r="V644" i="12"/>
  <c r="G647" i="12"/>
  <c r="I647" i="12"/>
  <c r="K647" i="12"/>
  <c r="M647" i="12"/>
  <c r="O647" i="12"/>
  <c r="Q647" i="12"/>
  <c r="V647" i="12"/>
  <c r="G650" i="12"/>
  <c r="M650" i="12" s="1"/>
  <c r="I650" i="12"/>
  <c r="K650" i="12"/>
  <c r="O650" i="12"/>
  <c r="Q650" i="12"/>
  <c r="V650" i="12"/>
  <c r="G652" i="12"/>
  <c r="I652" i="12"/>
  <c r="K652" i="12"/>
  <c r="M652" i="12"/>
  <c r="O652" i="12"/>
  <c r="Q652" i="12"/>
  <c r="V652" i="12"/>
  <c r="G654" i="12"/>
  <c r="M654" i="12" s="1"/>
  <c r="I654" i="12"/>
  <c r="K654" i="12"/>
  <c r="O654" i="12"/>
  <c r="Q654" i="12"/>
  <c r="V654" i="12"/>
  <c r="G656" i="12"/>
  <c r="M656" i="12" s="1"/>
  <c r="I656" i="12"/>
  <c r="K656" i="12"/>
  <c r="O656" i="12"/>
  <c r="Q656" i="12"/>
  <c r="V656" i="12"/>
  <c r="G658" i="12"/>
  <c r="M658" i="12" s="1"/>
  <c r="I658" i="12"/>
  <c r="K658" i="12"/>
  <c r="O658" i="12"/>
  <c r="Q658" i="12"/>
  <c r="V658" i="12"/>
  <c r="G660" i="12"/>
  <c r="M660" i="12" s="1"/>
  <c r="I660" i="12"/>
  <c r="K660" i="12"/>
  <c r="O660" i="12"/>
  <c r="Q660" i="12"/>
  <c r="V660" i="12"/>
  <c r="G662" i="12"/>
  <c r="I662" i="12"/>
  <c r="K662" i="12"/>
  <c r="M662" i="12"/>
  <c r="O662" i="12"/>
  <c r="Q662" i="12"/>
  <c r="V662" i="12"/>
  <c r="G665" i="12"/>
  <c r="I665" i="12"/>
  <c r="K665" i="12"/>
  <c r="M665" i="12"/>
  <c r="O665" i="12"/>
  <c r="Q665" i="12"/>
  <c r="Q664" i="12" s="1"/>
  <c r="V665" i="12"/>
  <c r="V664" i="12" s="1"/>
  <c r="G669" i="12"/>
  <c r="M669" i="12" s="1"/>
  <c r="I669" i="12"/>
  <c r="K669" i="12"/>
  <c r="O669" i="12"/>
  <c r="O664" i="12" s="1"/>
  <c r="Q669" i="12"/>
  <c r="V669" i="12"/>
  <c r="G671" i="12"/>
  <c r="G664" i="12" s="1"/>
  <c r="I64" i="1" s="1"/>
  <c r="I671" i="12"/>
  <c r="K671" i="12"/>
  <c r="O671" i="12"/>
  <c r="Q671" i="12"/>
  <c r="V671" i="12"/>
  <c r="G673" i="12"/>
  <c r="M673" i="12" s="1"/>
  <c r="I673" i="12"/>
  <c r="K673" i="12"/>
  <c r="O673" i="12"/>
  <c r="Q673" i="12"/>
  <c r="V673" i="12"/>
  <c r="G678" i="12"/>
  <c r="M678" i="12" s="1"/>
  <c r="I678" i="12"/>
  <c r="K678" i="12"/>
  <c r="O678" i="12"/>
  <c r="Q678" i="12"/>
  <c r="V678" i="12"/>
  <c r="G686" i="12"/>
  <c r="I686" i="12"/>
  <c r="K686" i="12"/>
  <c r="M686" i="12"/>
  <c r="O686" i="12"/>
  <c r="Q686" i="12"/>
  <c r="V686" i="12"/>
  <c r="O689" i="12"/>
  <c r="G690" i="12"/>
  <c r="M690" i="12" s="1"/>
  <c r="I690" i="12"/>
  <c r="I689" i="12" s="1"/>
  <c r="K690" i="12"/>
  <c r="K689" i="12" s="1"/>
  <c r="O690" i="12"/>
  <c r="Q690" i="12"/>
  <c r="Q689" i="12" s="1"/>
  <c r="V690" i="12"/>
  <c r="G714" i="12"/>
  <c r="G689" i="12" s="1"/>
  <c r="I65" i="1" s="1"/>
  <c r="I714" i="12"/>
  <c r="K714" i="12"/>
  <c r="M714" i="12"/>
  <c r="O714" i="12"/>
  <c r="Q714" i="12"/>
  <c r="V714" i="12"/>
  <c r="G717" i="12"/>
  <c r="I717" i="12"/>
  <c r="K717" i="12"/>
  <c r="O717" i="12"/>
  <c r="O716" i="12" s="1"/>
  <c r="Q717" i="12"/>
  <c r="V717" i="12"/>
  <c r="G719" i="12"/>
  <c r="M719" i="12" s="1"/>
  <c r="I719" i="12"/>
  <c r="K719" i="12"/>
  <c r="O719" i="12"/>
  <c r="Q719" i="12"/>
  <c r="V719" i="12"/>
  <c r="V716" i="12" s="1"/>
  <c r="G721" i="12"/>
  <c r="M721" i="12" s="1"/>
  <c r="I721" i="12"/>
  <c r="K721" i="12"/>
  <c r="K716" i="12" s="1"/>
  <c r="O721" i="12"/>
  <c r="Q721" i="12"/>
  <c r="V721" i="12"/>
  <c r="G722" i="12"/>
  <c r="I722" i="12"/>
  <c r="K722" i="12"/>
  <c r="M722" i="12"/>
  <c r="O722" i="12"/>
  <c r="Q722" i="12"/>
  <c r="V722" i="12"/>
  <c r="G724" i="12"/>
  <c r="M724" i="12" s="1"/>
  <c r="I724" i="12"/>
  <c r="K724" i="12"/>
  <c r="O724" i="12"/>
  <c r="Q724" i="12"/>
  <c r="V724" i="12"/>
  <c r="G725" i="12"/>
  <c r="I725" i="12"/>
  <c r="K725" i="12"/>
  <c r="M725" i="12"/>
  <c r="O725" i="12"/>
  <c r="Q725" i="12"/>
  <c r="V725" i="12"/>
  <c r="G726" i="12"/>
  <c r="M726" i="12" s="1"/>
  <c r="I726" i="12"/>
  <c r="K726" i="12"/>
  <c r="O726" i="12"/>
  <c r="O723" i="12" s="1"/>
  <c r="Q726" i="12"/>
  <c r="V726" i="12"/>
  <c r="G728" i="12"/>
  <c r="M728" i="12" s="1"/>
  <c r="I728" i="12"/>
  <c r="K728" i="12"/>
  <c r="O728" i="12"/>
  <c r="Q728" i="12"/>
  <c r="V728" i="12"/>
  <c r="G729" i="12"/>
  <c r="M729" i="12" s="1"/>
  <c r="I729" i="12"/>
  <c r="K729" i="12"/>
  <c r="O729" i="12"/>
  <c r="Q729" i="12"/>
  <c r="V729" i="12"/>
  <c r="G730" i="12"/>
  <c r="I730" i="12"/>
  <c r="K730" i="12"/>
  <c r="M730" i="12"/>
  <c r="O730" i="12"/>
  <c r="Q730" i="12"/>
  <c r="V730" i="12"/>
  <c r="G732" i="12"/>
  <c r="M732" i="12" s="1"/>
  <c r="I732" i="12"/>
  <c r="K732" i="12"/>
  <c r="O732" i="12"/>
  <c r="Q732" i="12"/>
  <c r="V732" i="12"/>
  <c r="G736" i="12"/>
  <c r="M736" i="12" s="1"/>
  <c r="I736" i="12"/>
  <c r="K736" i="12"/>
  <c r="O736" i="12"/>
  <c r="Q736" i="12"/>
  <c r="V736" i="12"/>
  <c r="G738" i="12"/>
  <c r="M738" i="12" s="1"/>
  <c r="I738" i="12"/>
  <c r="K738" i="12"/>
  <c r="O738" i="12"/>
  <c r="O735" i="12" s="1"/>
  <c r="Q738" i="12"/>
  <c r="V738" i="12"/>
  <c r="G740" i="12"/>
  <c r="M740" i="12" s="1"/>
  <c r="I740" i="12"/>
  <c r="K740" i="12"/>
  <c r="O740" i="12"/>
  <c r="Q740" i="12"/>
  <c r="V740" i="12"/>
  <c r="G742" i="12"/>
  <c r="I742" i="12"/>
  <c r="K742" i="12"/>
  <c r="O742" i="12"/>
  <c r="Q742" i="12"/>
  <c r="V742" i="12"/>
  <c r="G744" i="12"/>
  <c r="M744" i="12" s="1"/>
  <c r="I744" i="12"/>
  <c r="K744" i="12"/>
  <c r="O744" i="12"/>
  <c r="Q744" i="12"/>
  <c r="V744" i="12"/>
  <c r="G746" i="12"/>
  <c r="M746" i="12" s="1"/>
  <c r="I746" i="12"/>
  <c r="K746" i="12"/>
  <c r="O746" i="12"/>
  <c r="Q746" i="12"/>
  <c r="V746" i="12"/>
  <c r="G749" i="12"/>
  <c r="M749" i="12" s="1"/>
  <c r="I749" i="12"/>
  <c r="K749" i="12"/>
  <c r="O749" i="12"/>
  <c r="Q749" i="12"/>
  <c r="V749" i="12"/>
  <c r="G751" i="12"/>
  <c r="M751" i="12" s="1"/>
  <c r="I751" i="12"/>
  <c r="K751" i="12"/>
  <c r="O751" i="12"/>
  <c r="Q751" i="12"/>
  <c r="V751" i="12"/>
  <c r="G753" i="12"/>
  <c r="M753" i="12" s="1"/>
  <c r="I753" i="12"/>
  <c r="K753" i="12"/>
  <c r="O753" i="12"/>
  <c r="Q753" i="12"/>
  <c r="V753" i="12"/>
  <c r="G755" i="12"/>
  <c r="I755" i="12"/>
  <c r="K755" i="12"/>
  <c r="M755" i="12"/>
  <c r="O755" i="12"/>
  <c r="Q755" i="12"/>
  <c r="V755" i="12"/>
  <c r="G757" i="12"/>
  <c r="I757" i="12"/>
  <c r="K757" i="12"/>
  <c r="O757" i="12"/>
  <c r="Q757" i="12"/>
  <c r="V757" i="12"/>
  <c r="G759" i="12"/>
  <c r="M759" i="12" s="1"/>
  <c r="I759" i="12"/>
  <c r="K759" i="12"/>
  <c r="O759" i="12"/>
  <c r="Q759" i="12"/>
  <c r="V759" i="12"/>
  <c r="G761" i="12"/>
  <c r="M761" i="12" s="1"/>
  <c r="I761" i="12"/>
  <c r="K761" i="12"/>
  <c r="O761" i="12"/>
  <c r="Q761" i="12"/>
  <c r="V761" i="12"/>
  <c r="AE764" i="12"/>
  <c r="F39" i="1" s="1"/>
  <c r="H40" i="1"/>
  <c r="F43" i="1" l="1"/>
  <c r="G23" i="1" s="1"/>
  <c r="Q748" i="12"/>
  <c r="I735" i="12"/>
  <c r="K723" i="12"/>
  <c r="Q716" i="12"/>
  <c r="K664" i="12"/>
  <c r="I637" i="12"/>
  <c r="G637" i="12"/>
  <c r="I63" i="1" s="1"/>
  <c r="O572" i="12"/>
  <c r="K521" i="12"/>
  <c r="I521" i="12"/>
  <c r="I372" i="12"/>
  <c r="V339" i="12"/>
  <c r="Q339" i="12"/>
  <c r="K339" i="12"/>
  <c r="V317" i="12"/>
  <c r="Q317" i="12"/>
  <c r="K317" i="12"/>
  <c r="V86" i="12"/>
  <c r="K86" i="12"/>
  <c r="Q54" i="12"/>
  <c r="O54" i="12"/>
  <c r="M54" i="12"/>
  <c r="Q8" i="12"/>
  <c r="F41" i="1"/>
  <c r="Q372" i="12"/>
  <c r="O372" i="12"/>
  <c r="I339" i="12"/>
  <c r="O86" i="12"/>
  <c r="G748" i="12"/>
  <c r="I69" i="1" s="1"/>
  <c r="I20" i="1" s="1"/>
  <c r="V748" i="12"/>
  <c r="M689" i="12"/>
  <c r="G372" i="12"/>
  <c r="I60" i="1" s="1"/>
  <c r="Q86" i="12"/>
  <c r="Q74" i="12"/>
  <c r="K8" i="12"/>
  <c r="F42" i="1"/>
  <c r="V74" i="12"/>
  <c r="V54" i="12"/>
  <c r="I8" i="12"/>
  <c r="V572" i="12"/>
  <c r="I716" i="12"/>
  <c r="K748" i="12"/>
  <c r="I748" i="12"/>
  <c r="G716" i="12"/>
  <c r="I66" i="1" s="1"/>
  <c r="I18" i="1" s="1"/>
  <c r="O637" i="12"/>
  <c r="I572" i="12"/>
  <c r="G572" i="12"/>
  <c r="I62" i="1" s="1"/>
  <c r="Q521" i="12"/>
  <c r="V372" i="12"/>
  <c r="I86" i="12"/>
  <c r="M80" i="12"/>
  <c r="M79" i="12" s="1"/>
  <c r="K74" i="12"/>
  <c r="G8" i="12"/>
  <c r="Q723" i="12"/>
  <c r="O748" i="12"/>
  <c r="K735" i="12"/>
  <c r="Q637" i="12"/>
  <c r="K572" i="12"/>
  <c r="V521" i="12"/>
  <c r="G339" i="12"/>
  <c r="I59" i="1" s="1"/>
  <c r="V723" i="12"/>
  <c r="V689" i="12"/>
  <c r="V637" i="12"/>
  <c r="M638" i="12"/>
  <c r="M637" i="12" s="1"/>
  <c r="M521" i="12"/>
  <c r="O521" i="12"/>
  <c r="G86" i="12"/>
  <c r="I56" i="1" s="1"/>
  <c r="I17" i="1" s="1"/>
  <c r="I74" i="12"/>
  <c r="M51" i="12"/>
  <c r="M50" i="12" s="1"/>
  <c r="K54" i="12"/>
  <c r="O8" i="12"/>
  <c r="V735" i="12"/>
  <c r="G735" i="12"/>
  <c r="I68" i="1" s="1"/>
  <c r="I19" i="1" s="1"/>
  <c r="Q735" i="12"/>
  <c r="I723" i="12"/>
  <c r="I664" i="12"/>
  <c r="K637" i="12"/>
  <c r="Q572" i="12"/>
  <c r="K372" i="12"/>
  <c r="I54" i="12"/>
  <c r="A23" i="1"/>
  <c r="M86" i="12"/>
  <c r="M339" i="12"/>
  <c r="M317" i="12"/>
  <c r="M572" i="12"/>
  <c r="M723" i="12"/>
  <c r="M372" i="12"/>
  <c r="AF764" i="12"/>
  <c r="G521" i="12"/>
  <c r="I61" i="1" s="1"/>
  <c r="G723" i="12"/>
  <c r="I67" i="1" s="1"/>
  <c r="M757" i="12"/>
  <c r="M748" i="12" s="1"/>
  <c r="M742" i="12"/>
  <c r="M735" i="12" s="1"/>
  <c r="M717" i="12"/>
  <c r="M716" i="12" s="1"/>
  <c r="M671" i="12"/>
  <c r="M664" i="12" s="1"/>
  <c r="M315" i="12"/>
  <c r="M314" i="12" s="1"/>
  <c r="M75" i="12"/>
  <c r="M74" i="12" s="1"/>
  <c r="M9" i="12"/>
  <c r="M8" i="12" s="1"/>
  <c r="J28" i="1"/>
  <c r="J26" i="1"/>
  <c r="G38" i="1"/>
  <c r="F38" i="1"/>
  <c r="J23" i="1"/>
  <c r="J24" i="1"/>
  <c r="J25" i="1"/>
  <c r="J27" i="1"/>
  <c r="E24" i="1"/>
  <c r="E26" i="1"/>
  <c r="G764" i="12" l="1"/>
  <c r="I50" i="1"/>
  <c r="H41" i="1"/>
  <c r="I41" i="1" s="1"/>
  <c r="G39" i="1"/>
  <c r="G42" i="1"/>
  <c r="H42" i="1" s="1"/>
  <c r="I42" i="1" s="1"/>
  <c r="G41" i="1"/>
  <c r="G24" i="1"/>
  <c r="A24" i="1"/>
  <c r="I16" i="1" l="1"/>
  <c r="I21" i="1" s="1"/>
  <c r="I70" i="1"/>
  <c r="G43" i="1"/>
  <c r="H39" i="1"/>
  <c r="I39" i="1" l="1"/>
  <c r="I43" i="1" s="1"/>
  <c r="H43" i="1"/>
  <c r="G25" i="1"/>
  <c r="G28" i="1"/>
  <c r="J69" i="1"/>
  <c r="J59" i="1"/>
  <c r="J65" i="1"/>
  <c r="J52" i="1"/>
  <c r="J54" i="1"/>
  <c r="J56" i="1"/>
  <c r="J58" i="1"/>
  <c r="J57" i="1"/>
  <c r="J67" i="1"/>
  <c r="J60" i="1"/>
  <c r="J62" i="1"/>
  <c r="J63" i="1"/>
  <c r="J68" i="1"/>
  <c r="J50" i="1"/>
  <c r="J51" i="1"/>
  <c r="J55" i="1"/>
  <c r="J64" i="1"/>
  <c r="J66" i="1"/>
  <c r="J53" i="1"/>
  <c r="J61" i="1"/>
  <c r="A25" i="1" l="1"/>
  <c r="J70" i="1"/>
  <c r="J41" i="1"/>
  <c r="J39" i="1"/>
  <c r="J43" i="1" s="1"/>
  <c r="J42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Jirka</author>
  </authors>
  <commentList>
    <comment ref="S6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<sst xmlns="http://schemas.openxmlformats.org/spreadsheetml/2006/main" count="2624" uniqueCount="792">
  <si>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</si>
  <si>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</si>
  <si>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</si>
  <si>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</si>
  <si>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</si>
  <si>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</si>
  <si>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</si>
  <si>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</si>
  <si>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</si>
  <si>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</si>
  <si>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</si>
  <si>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</si>
  <si>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</si>
  <si>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</si>
  <si>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</si>
  <si>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</si>
  <si>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</si>
  <si>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</si>
  <si>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</si>
  <si>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</si>
  <si>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</si>
  <si>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</si>
  <si>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</si>
  <si>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</si>
  <si>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</si>
  <si>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</si>
  <si>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</si>
  <si>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</si>
  <si>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</si>
  <si>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</si>
  <si>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</si>
  <si>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</si>
  <si>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</si>
  <si>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</si>
  <si>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</si>
  <si>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</si>
  <si>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</si>
  <si>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</si>
  <si>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</si>
  <si>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</si>
  <si>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</si>
  <si>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</si>
  <si>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</si>
  <si>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</si>
  <si>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Architektonicko stavební řešení</t>
  </si>
  <si>
    <t>SO 01</t>
  </si>
  <si>
    <t>Gymnázium a ZUŠ Šlapanice</t>
  </si>
  <si>
    <t>Objekt:</t>
  </si>
  <si>
    <t>Rozpočet:</t>
  </si>
  <si>
    <t>P-17-2021</t>
  </si>
  <si>
    <t>Rekonstrukce střechy budovy A včetně zateplení půdní vestavby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</si>
  <si>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</si>
  <si>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</si>
  <si>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</si>
  <si>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</si>
  <si>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</si>
  <si>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</si>
  <si>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</si>
  <si>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</si>
  <si>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</si>
  <si>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</si>
  <si>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</si>
  <si>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</si>
  <si>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</si>
  <si>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</si>
  <si>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</si>
  <si>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</si>
  <si>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</si>
  <si>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</si>
  <si>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</si>
  <si>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</si>
  <si>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</si>
  <si>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</si>
  <si>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733</t>
  </si>
  <si>
    <t>Rozvod potrubí</t>
  </si>
  <si>
    <t>735</t>
  </si>
  <si>
    <t>Otopná tělesa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</si>
  <si>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</si>
  <si>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</si>
  <si>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</si>
  <si>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</si>
  <si>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</si>
  <si>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</si>
  <si>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</si>
  <si>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</si>
  <si>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</si>
  <si>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</si>
  <si>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</si>
  <si>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</si>
  <si>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</si>
  <si>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</si>
  <si>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</si>
  <si>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</si>
  <si>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</si>
  <si>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</si>
  <si>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</si>
  <si>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</si>
  <si>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</si>
  <si>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</si>
  <si>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</si>
  <si>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</si>
  <si>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</si>
  <si>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</si>
  <si>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</si>
  <si>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</si>
  <si>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</si>
  <si>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</si>
  <si>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</si>
  <si>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</si>
  <si>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</si>
  <si>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</si>
  <si>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</si>
  <si>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</si>
  <si>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</si>
  <si>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</si>
  <si>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</si>
  <si>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</si>
  <si>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</si>
  <si>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</si>
  <si>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</si>
  <si>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</si>
  <si>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</si>
  <si>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</si>
  <si>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</si>
  <si>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342266111RU7</t>
  </si>
  <si>
    <t>Předstěny opláštěné sádrokartonovými deskami obklad stěn sádrokartonem na ocelovou konstrukci z profilů CW 50 tloušťka desky 12, 5 mm, standard, bez izolace</t>
  </si>
  <si>
    <t>m2</t>
  </si>
  <si>
    <t>801-1</t>
  </si>
  <si>
    <t>RTS 21/ II</t>
  </si>
  <si>
    <t>Práce</t>
  </si>
  <si>
    <t>POL1_</t>
  </si>
  <si>
    <t>NS-STN8 : (1,135+1,175)*2,65+8,59*1,93-4*1,78*0,85</t>
  </si>
  <si>
    <t>VV</t>
  </si>
  <si>
    <t>11,685*1,95-4*1,78*0,85</t>
  </si>
  <si>
    <t>7,95*1,88-3*1,78*0,85</t>
  </si>
  <si>
    <t/>
  </si>
  <si>
    <t>NS-STN9 : (1,06+4,43+13,46)*1,49</t>
  </si>
  <si>
    <t>(14,14+1,41)*1,67</t>
  </si>
  <si>
    <t>(0,93+3,895)*1,49</t>
  </si>
  <si>
    <t>(15,3+0,18)*1,51</t>
  </si>
  <si>
    <t>(1,07+3,695)*1,49</t>
  </si>
  <si>
    <t>NS-STN10 : (2,71+12,525+1,52+1,37+2*1,57)*1,235</t>
  </si>
  <si>
    <t>NS-STN11 - z půdy : (2*2,51+2*1,55)*(4,805+4,02)/2</t>
  </si>
  <si>
    <t>347091081R00</t>
  </si>
  <si>
    <t>Příplatky k sádrokartonové předstěně, do plochy 2 m2</t>
  </si>
  <si>
    <t>NS-STN9 : 1,06*1,49</t>
  </si>
  <si>
    <t>0,93*1,49</t>
  </si>
  <si>
    <t>0,18*1,51</t>
  </si>
  <si>
    <t>1,07*1,49</t>
  </si>
  <si>
    <t>NS-STN10 : (1,52+1,37+2*1,57)*1,235</t>
  </si>
  <si>
    <t>347091082R00</t>
  </si>
  <si>
    <t>Příplatky k sádrokartonové předstěně, do plochy 5 m2</t>
  </si>
  <si>
    <t>NS-STN8 : (1,135+1,175)*2,65</t>
  </si>
  <si>
    <t>NS-STN9 : 1,41*1,67</t>
  </si>
  <si>
    <t>NS-STN10 : 2,71*1,235</t>
  </si>
  <si>
    <t>342264051RT1</t>
  </si>
  <si>
    <t>Podhledy na kovové konstrukci opláštěné deskami sádrokartonovými nosná konstrukce z profilů CD s přímým uchycením 1x deska, tloušťky 12,5 mm, standard, bez izolace</t>
  </si>
  <si>
    <t>NS-STR1 : 8,59*2,66+8,42*2,3+6,36*2,28</t>
  </si>
  <si>
    <t>NS-STR5 : 1,5*10,4+1,5*10,4+12,525*2,75</t>
  </si>
  <si>
    <t>NS-STR6 : ((2,71/2+1,5)+(15,97+10,4)/2+(2,71/2+1,5))*3,8</t>
  </si>
  <si>
    <t>9,035*2,32</t>
  </si>
  <si>
    <t>12,525*4,04</t>
  </si>
  <si>
    <t>((2,225/2+1,45)+(15,945+10,4)/2+(2,225/2+1,45))*4,04</t>
  </si>
  <si>
    <t>8,59*0,85+8,42*0,385+6,36*0,28</t>
  </si>
  <si>
    <t>342264098R00</t>
  </si>
  <si>
    <t>Příplatky k podhledům sádrokartonovým příplatek k podhledu sádrokartonovému za plochu do 2 m2</t>
  </si>
  <si>
    <t>NS-STR6 : 8,59*0,85+8,42*0,385+6,36*0,28</t>
  </si>
  <si>
    <t>342266111RXX</t>
  </si>
  <si>
    <t>Ocelová konstrukce z CW a UW profilů pro zajištění polohy tepelné izolace v předstěně</t>
  </si>
  <si>
    <t>Vlastní</t>
  </si>
  <si>
    <t>Indiv</t>
  </si>
  <si>
    <t>627452641RT2</t>
  </si>
  <si>
    <t>Oprava spárování zdiva stěn a dlažeb komínového nad střechou_x000D_
 v množství opravované plochy přes 30  do 40 % , cementovou spárovací maltou</t>
  </si>
  <si>
    <t>801-4</t>
  </si>
  <si>
    <t>spárovací hmotou včetně vysekání a vyčištění spár, bez pomocného lešení,</t>
  </si>
  <si>
    <t>SPI</t>
  </si>
  <si>
    <t>(2*0,65+2*2,1)*2,0</t>
  </si>
  <si>
    <t>941941032R00</t>
  </si>
  <si>
    <t>Montáž lešení lehkého pracovního řadového s podlahami šířky od 0,80 do 1,00 m, výšky přes 10 do 30 m</t>
  </si>
  <si>
    <t>800-3</t>
  </si>
  <si>
    <t>POL1_1</t>
  </si>
  <si>
    <t>včetně kotvení</t>
  </si>
  <si>
    <t>Včetně kotvení lešení.</t>
  </si>
  <si>
    <t>POP</t>
  </si>
  <si>
    <t>(2*(42,27+1,5)+2*(18,38+1,5))*(9,71-1,8)</t>
  </si>
  <si>
    <t>941941192R00</t>
  </si>
  <si>
    <t>Montáž lešení lehkého pracovního řadového s podlahami příplatek za každý další i započatý měsíc použití lešení_x000D_
 šířky šířky od 0,80 do 1,00 m a výšky přes 10 do 30 m</t>
  </si>
  <si>
    <t xml:space="preserve">příplatek za další dva měsíce : </t>
  </si>
  <si>
    <t>Odkaz na mn. položky pořadí 8 : 1006,94500*2</t>
  </si>
  <si>
    <t>941941842R00</t>
  </si>
  <si>
    <t>Demontáž lešení lehkého řadového s podlahami šířky přes 1 do 1,2 m, výšky přes 10 do 30 m</t>
  </si>
  <si>
    <t>Odkaz na mn. položky pořadí 8 : 1006,94000</t>
  </si>
  <si>
    <t>941955001R00</t>
  </si>
  <si>
    <t>Lešení lehké pracovní pomocné pomocné, o výšce lešeňové podlahy do 1,2 m</t>
  </si>
  <si>
    <t>část STR6 : 9,035*1,39</t>
  </si>
  <si>
    <t>941955003R00</t>
  </si>
  <si>
    <t>Lešení lehké pracovní pomocné pomocné, o výšce lešeňové podlahy přes 1,9 do 2,5 m</t>
  </si>
  <si>
    <t>Pro STR5 a STR6 : (14,14+1,41)*4,21</t>
  </si>
  <si>
    <t>(15,3+0,18)*3,675</t>
  </si>
  <si>
    <t>12,085*4,1</t>
  </si>
  <si>
    <t>180256240500R</t>
  </si>
  <si>
    <t>Výtah stavební osob.- nákladní  NOV 1000 D</t>
  </si>
  <si>
    <t>Sh</t>
  </si>
  <si>
    <t>STROJ</t>
  </si>
  <si>
    <t>Stroj</t>
  </si>
  <si>
    <t>POL6_</t>
  </si>
  <si>
    <t>4 hodiny za prac. den, 3 měsíce : 4*21*3</t>
  </si>
  <si>
    <t>968096001R00</t>
  </si>
  <si>
    <t xml:space="preserve">Vybourání vnitřních parapetů plastových, šířky do 20 cm,  </t>
  </si>
  <si>
    <t>m</t>
  </si>
  <si>
    <t>801-3</t>
  </si>
  <si>
    <t>T02 : 3*1,87+8*1,87</t>
  </si>
  <si>
    <t>978023471R00</t>
  </si>
  <si>
    <t>Vysekání, vyškrábání a vyčištění spár zdiva cihelného_x000D_
 komínového nad střechou</t>
  </si>
  <si>
    <t>Odkaz na mn. položky pořadí 7 : 11,00000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</si>
  <si>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</si>
  <si>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</si>
  <si>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</si>
  <si>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Přesun hmot</t>
  </si>
  <si>
    <t>POL7_</t>
  </si>
  <si>
    <t>oborů 801, 803, 811 a 812</t>
  </si>
  <si>
    <t>711170101R00</t>
  </si>
  <si>
    <t>Odstranění izolace proti vodě - fólie vodorovná, volně</t>
  </si>
  <si>
    <t>800-711</t>
  </si>
  <si>
    <t xml:space="preserve">odstranění pojistné hydroizolace z asf. pásů : </t>
  </si>
  <si>
    <t>SS-STR1 : 8,59*2,215+8,42*2,45+6,36*2,495</t>
  </si>
  <si>
    <t>713111111RT2</t>
  </si>
  <si>
    <t>Montáž tepelné izolace stropů kladené vrchem, volně, dvouvrstvá</t>
  </si>
  <si>
    <t>800-713</t>
  </si>
  <si>
    <t>NS-STR2 : 12,1*10,4</t>
  </si>
  <si>
    <t>NS-STR3 : 7,5*10,4+10,0*3,72-2,51*1,55</t>
  </si>
  <si>
    <t>NS-STR4 : 11,88*10,4</t>
  </si>
  <si>
    <t>713111121RT2</t>
  </si>
  <si>
    <t>Montáž tepelné izolace stropů rovných, spodem, uchycení drátem, dvouvrstvá</t>
  </si>
  <si>
    <t xml:space="preserve">NS-STR1 : </t>
  </si>
  <si>
    <t>pro tl. TI 60 mm : 8,59*2,66+8,42*2,3+6,36*2,28</t>
  </si>
  <si>
    <t>pro tl. TI 100 mm : 8,59*2,66+8,42*2,3+6,36*2,28</t>
  </si>
  <si>
    <t xml:space="preserve">NS-STR5 : </t>
  </si>
  <si>
    <t>pro tl. TI 60 mm : 1,5*10,4+1,5*10,4+12,525*2,75</t>
  </si>
  <si>
    <t xml:space="preserve">NS-STR6 : </t>
  </si>
  <si>
    <t>pro tl. TI 80 mm : ((2,71/2+1,5)+(15,97+10,4)/2+(2,71/2+1,5))*3,8</t>
  </si>
  <si>
    <t>pro tl. TI 100 mm : ((2,71/2+1,5)+(15,97+10,4)/2+(2,71/2+1,5))*3,8</t>
  </si>
  <si>
    <t xml:space="preserve">NS-STR7 : </t>
  </si>
  <si>
    <t>pro tl. TI 80 mm : 12,525*1,56+12,935*1,365+9,925*1,77</t>
  </si>
  <si>
    <t>713111130RT1</t>
  </si>
  <si>
    <t xml:space="preserve">Montáž tepelné izolace stropů vložené mezi krokve,  </t>
  </si>
  <si>
    <t>pro tl. TI 140 mm : 8,59*2,66+8,42*2,3+6,36*2,28</t>
  </si>
  <si>
    <t>pro tl. TI 140 mm : ((2,71/2+1,5)+(15,97+10,4)/2+(2,71/2+1,5))*3,8</t>
  </si>
  <si>
    <t>pro tl. TI 200 mm : 12,525*1,56+12,935*1,365+9,925*1,77</t>
  </si>
  <si>
    <t>713111221RO6</t>
  </si>
  <si>
    <t>Montáž tepelné izolace stropů parotěsná zábrana zavěšených podhledů s přelepením spojů, včetně dodávky fólie</t>
  </si>
  <si>
    <t>včetně dodávky fólie a spojovacích prostředků.</t>
  </si>
  <si>
    <t>NS-STR7 : 12,525*1,56+12,935*1,365+9,925*1,77</t>
  </si>
  <si>
    <t>713134211RO6</t>
  </si>
  <si>
    <t>Montáž tepelné izolace stropů parotěsná zábrana na stěny s přelepením spojů, včetně dodávky fólie</t>
  </si>
  <si>
    <t>NS-STN11 : (2*2,51+2*1,55)*(4,805+4,02)/2</t>
  </si>
  <si>
    <t>713111264RS2</t>
  </si>
  <si>
    <t>Montáž tepelné izolace stropů parotěsná zábrana utěsnění prostupů přířezem fólie, s dodávkou materiálu</t>
  </si>
  <si>
    <t>kus</t>
  </si>
  <si>
    <t>odvětrání kanalizace, VZT : 11</t>
  </si>
  <si>
    <t>dřevěné prvky krovu - pásky : 2*(7+3+5)</t>
  </si>
  <si>
    <t>dřevěné prvky krovu - krokve : 2*15</t>
  </si>
  <si>
    <t>dřevěné prvky krovu - sloupky a vzpěry : 3*10</t>
  </si>
  <si>
    <t>dřevěné prvky krovu - vazní trámy : 7+7+5</t>
  </si>
  <si>
    <t>Dřevěné prvky krovu - stropní trámy : 80</t>
  </si>
  <si>
    <t>713111273RS2</t>
  </si>
  <si>
    <t>Montáž tepelné izolace stropů parotěsná zábrana napojení parozábrany na související konstrukce pěnovou páskou se zajištěním dřevěnou lištou, s dodávkou materiálu</t>
  </si>
  <si>
    <t xml:space="preserve">napojení stěn na podlahu : </t>
  </si>
  <si>
    <t>STN8 : 11,475+11,685+7,95</t>
  </si>
  <si>
    <t>STN9 : 0,22+1,06+4,43+14,14+1,41+13,46+0,22+1,07+3,895+15,3+0,18+3,895+0,93</t>
  </si>
  <si>
    <t>STN10 : 2,71+4,21+2*1,57+1,69+6,185+1,52+1,37</t>
  </si>
  <si>
    <t>STN11 : 2*2,51+2*1,55</t>
  </si>
  <si>
    <t>kolem komínu : 2*2,13+2*0,65</t>
  </si>
  <si>
    <t xml:space="preserve">napojení střech : </t>
  </si>
  <si>
    <t>STR1 : 8,59+8,42+6,36</t>
  </si>
  <si>
    <t>STR2 : 2*12,1+10,4</t>
  </si>
  <si>
    <t>STR3 : 7,5+10,0+2*3,72</t>
  </si>
  <si>
    <t>STR4 : 2*11,88+10,4</t>
  </si>
  <si>
    <t>STR5 : 2*1,5+10,4+2*1,5+10,4+12,525</t>
  </si>
  <si>
    <t>STR6 : 8,59+2*0,995+8,42+2*0,73+6,36+2*0,33</t>
  </si>
  <si>
    <t>713101121R00</t>
  </si>
  <si>
    <t>Odstranění tepelné izolace z desek, lamel, rohoží, pásů a foukané izolace stropů a podhledů, volně uložené, z minerálních desek, lamel, rohoží a pásů, tloušťky do 100 mm</t>
  </si>
  <si>
    <t>SS-STR2 : 12,1*10,4</t>
  </si>
  <si>
    <t>SS-STR3 : 7,5*10,4+10,0*3,72-2,31*1,35</t>
  </si>
  <si>
    <t>713101122R00</t>
  </si>
  <si>
    <t>Odstranění tepelné izolace z desek, lamel, rohoží, pásů a foukané izolace stropů a podhledů, volně uložené, z minerálních desek, lamel, rohoží a pásů, tloušťky od 100 mm do 200 mm</t>
  </si>
  <si>
    <t>SS-STR4 : 11,88*10,4-2,13*0,65</t>
  </si>
  <si>
    <t>713103311R00</t>
  </si>
  <si>
    <t>Odstranění tepelné izolace z desek, lamel, rohoží, pásů a foukané izolace stěn, přilepené k podkladu, z desek z expandovaného polystyrenu, tloušťky do 100 mm</t>
  </si>
  <si>
    <t>SS-STN8 : (2*2,31+2*1,35)*(4,8+4,0)/2</t>
  </si>
  <si>
    <t>713105121R00</t>
  </si>
  <si>
    <t>Odstranění tepelné izolace z desek, lamel, rohoží, pásů a foukané izolace šikmých střech, volně uložené, z minerálních desek, lamel, rohoží a pásů, tloušťky do 100 mm</t>
  </si>
  <si>
    <t>713105122R00</t>
  </si>
  <si>
    <t>Odstranění tepelné izolace z desek, lamel, rohoží, pásů a foukané izolace šikmých střech, volně uložené, z minerálních desek, lamel, rohoží a pásů, tloušťky od 100 mm do 200 mm</t>
  </si>
  <si>
    <t>SS-STR5 : ((3,35/2+1,5)+(16,75+10,4)/2+(3,35/2+1,5))*5,56</t>
  </si>
  <si>
    <t>((2,81/2+1,5)+(16,67+10,4)/2+(2,81/2+1,5))*4,62</t>
  </si>
  <si>
    <t>8,59*0,7+8,42*0,23+6,36*0,13+1,5*10,4+1,5*10,4</t>
  </si>
  <si>
    <t>713131130R00</t>
  </si>
  <si>
    <t>Montáž tepelné izolace stěn vložením do nosné rámové konstrukce</t>
  </si>
  <si>
    <t>Včetně pomocného lešení o výšce podlahy do 1900 mm a pro zatížení do 1,5 kPa.</t>
  </si>
  <si>
    <t xml:space="preserve">NS-STN8 : </t>
  </si>
  <si>
    <t>pro tl. TI 60 mm : (1,135+1,175)*2,65+8,59*1,93-4*1,78*0,85</t>
  </si>
  <si>
    <t>pro tl. TI 100 mm : (1,135+1,175)*2,65+8,59*1,93-4*1,78*0,85</t>
  </si>
  <si>
    <t xml:space="preserve">NS-STN9 : </t>
  </si>
  <si>
    <t>pro tl. TI 60 mm - 1. vrstva : (1,06+4,43+13,46)*1,49</t>
  </si>
  <si>
    <t>pro tl. TI 60 mm - 2. vrstva : (1,06+4,43+13,46)*1,49</t>
  </si>
  <si>
    <t>pro tl. TI 100 mm : (1,06+4,43+13,46)*1,49</t>
  </si>
  <si>
    <t xml:space="preserve">NS-STN10 : </t>
  </si>
  <si>
    <t>pro tl. TI 60 mm - 1. vrstva : (2,71+12,525+1,52+1,37+2*1,57)*1,235</t>
  </si>
  <si>
    <t>pro tl. TI 60 mm - 2. vrstva : (2,71+12,525+1,52+1,37+2*1,57)*1,235</t>
  </si>
  <si>
    <t>pro tl. TI 100 mm : (2,71+12,525+1,52+1,37+2*1,57)*1,235</t>
  </si>
  <si>
    <t xml:space="preserve">NS-STN11 : </t>
  </si>
  <si>
    <t>pro tl. TI 40 mm : (2*2,51+2*1,55)*(4,805+4,02)/2</t>
  </si>
  <si>
    <t>pro tl. TI 100 mm : (2*2,51+2*1,55)*(4,805+4,02)/2</t>
  </si>
  <si>
    <t>713141221RO6</t>
  </si>
  <si>
    <t>Montáž tepelné izolace plochých střech montáž parozábrany na plný podklad plochých střech, včetně dodávky materiálu</t>
  </si>
  <si>
    <t>631530001R</t>
  </si>
  <si>
    <t>Výrobek izolační pro budovy z minerální vlny (MW) tvar: standardní;  použití: šikmé střechy, stropy;  tloušťka d = 60,0 mm;  hrana: rovná;  T 2;  OH = 20 kg/m3;  lambda = 0,032 W/(m.K);  R = 1,85 m2.K/W;  µ = 1;  RtF: A1;  provozní teplota do 200 °C</t>
  </si>
  <si>
    <t>SPCM</t>
  </si>
  <si>
    <t>Specifikace</t>
  </si>
  <si>
    <t>POL3_</t>
  </si>
  <si>
    <t>Mezisoučet</t>
  </si>
  <si>
    <t>prořez 5 % : 122,35995*0,05</t>
  </si>
  <si>
    <t>631530002R</t>
  </si>
  <si>
    <t>Výrobek izolační pro budovy z minerální vlny (MW) tvar: standardní;  použití: šikmé střechy, stropy;  tloušťka d = 80,0 mm;  hrana: rovná;  T 2;  OH = 20 kg/m3;  lambda = 0,032 W/(m.K);  R = 2,50 m2.K/W;  µ = 1;  RtF: A1;  provozní teplota do 200 °C</t>
  </si>
  <si>
    <t>prořez 5 % : 284,37162*0,05</t>
  </si>
  <si>
    <t>631530003R</t>
  </si>
  <si>
    <t>Výrobek izolační pro budovy z minerální vlny (MW) tvar: standardní;  použití: šikmé střechy, stropy;  tloušťka d = 100,0 mm;  hrana: rovná;  T 2;  OH = 20 kg/m3;  lambda = 0,032 W/(m.K);  R = 3,15 m2.K/W;  µ = 1;  RtF: A1;  provozní teplota do 200 °C</t>
  </si>
  <si>
    <t>prořez 5 % : 286,3253*0,05</t>
  </si>
  <si>
    <t>631530004R</t>
  </si>
  <si>
    <t>Výrobek izolační pro budovy z minerální vlny (MW) tvar: standardní;  použití: šikmé střechy, stropy;  tloušťka d = 120,0 mm;  hrana: rovná;  T 2;  OH = 20 kg/m3;  lambda = 0,032 W/(m.K);  R = 3,75 m2.K/W;  µ = 1;  RtF: A1;  provozní teplota do 200 °C</t>
  </si>
  <si>
    <t xml:space="preserve">dvě vrstvy : </t>
  </si>
  <si>
    <t>NS-STR2 : 2*(12,1*10,4)</t>
  </si>
  <si>
    <t>NS-STR3 : 2*(7,5*10,4+10,0*3,72-2,51*1,55)</t>
  </si>
  <si>
    <t>NS-STR4 : 2*(11,88*10,4)</t>
  </si>
  <si>
    <t>NS-STR5 : 2*(1,5*10,4+1,5*10,4+12,525*2,75)</t>
  </si>
  <si>
    <t>prořez 5 % : 852,6905*0,05</t>
  </si>
  <si>
    <t>631530005R</t>
  </si>
  <si>
    <t>Výrobek izolační pro budovy z minerální vlny (MW) tvar: standardní;  použití: šikmé střechy, stropy;  tloušťka d = 140,0 mm;  hrana: rovná;  T 2;  OH = 20 kg/m3;  lambda = 0,032 W/(m.K);  R = 4,40 m2.K/W;  µ = 1;  RtF: A1;  provozní teplota do 200 °C</t>
  </si>
  <si>
    <t>631530008R</t>
  </si>
  <si>
    <t>Výrobek izolační pro budovy z minerální vlny (MW) tvar: standardní;  použití: šikmé střechy, stropy;  tloušťka d = 200,0 mm;  hrana: rovná;  T 2;  OH = 20 kg/m3;  lambda = 0,032 W/(m.K);  R = 6,30 m2.K/W;  µ = 1;  RtF: A1;  provozní teplota do 200 °C</t>
  </si>
  <si>
    <t>prořez 5 % : 54,76253*0,05</t>
  </si>
  <si>
    <t>63153040R</t>
  </si>
  <si>
    <t>Výrobek izolační pro budovy z minerální vlny (MW) tvar: standardní;  použití: stěny, podhledy, stropy;  tloušťka d = 40,0 mm;  hrana: rovná;  T 2;  OH = 15 kg/m3;  lambda = 0,037 W/(m.K);  R = 1,05 m2.K/W;  µ = 1;  RtF: A1;  provozní teplota do 200 °C</t>
  </si>
  <si>
    <t>NS-STN11: 1. vrstva : (2*2,51+2*1,55)*(4,805+4,02)/2</t>
  </si>
  <si>
    <t>prořez 5 % : 35,8295*0,05</t>
  </si>
  <si>
    <t>63153042R</t>
  </si>
  <si>
    <t>Výrobek izolační pro budovy z minerální vlny (MW) tvar: standardní;  použití: stěny, podhledy, stropy;  tloušťka d = 60,0 mm;  hrana: rovná;  T 2;  OH = 15 kg/m3;  lambda = 0,037 W/(m.K);  R = 1,60 m2.K/W;  µ = 1;  RtF: A1;  provozní teplota do 200 °C</t>
  </si>
  <si>
    <t>NS-STN9: 1. vrstva : (1,06+4,43+13,46)*1,49</t>
  </si>
  <si>
    <t>NS-STN9: 2. vrstva : (1,06+4,43+13,46)*1,49</t>
  </si>
  <si>
    <t>NS-STN10: 1. vrstva : (2,71+12,525+1,52+1,37+2*1,57)*1,235</t>
  </si>
  <si>
    <t>NS-STN10: 2. vrstva : (2,71+12,525+1,52+1,37+2*1,57)*1,235</t>
  </si>
  <si>
    <t>prořaz 5 % : 280,0493*0,05</t>
  </si>
  <si>
    <t>63153044R</t>
  </si>
  <si>
    <t>Výrobek izolační pro budovy z minerální vlny (MW) tvar: standardní;  použití: stěny, podhledy, stropy;  tloušťka d = 100,0 mm;  hrana: rovná;  T 2;  OH = 15 kg/m3;  lambda = 0,037 W/(m.K);  R = 2,70 m2.K/W;  µ = 1;  RtF: A1;  provozní teplota do 200 °C</t>
  </si>
  <si>
    <t>prořez 5 % : 197,74863*0,05</t>
  </si>
  <si>
    <t>998713203R00</t>
  </si>
  <si>
    <t>Přesun hmot pro izolace tepelné v objektech výšky do 24 m</t>
  </si>
  <si>
    <t>50 m vodorovně</t>
  </si>
  <si>
    <t>720-001</t>
  </si>
  <si>
    <t>D+M Protažení odvětrání kanalizace nad střechu PVC DN 100</t>
  </si>
  <si>
    <t xml:space="preserve">m     </t>
  </si>
  <si>
    <t>11*5,0</t>
  </si>
  <si>
    <t>733120815R00</t>
  </si>
  <si>
    <t>Demontáž potrubí z ocelových trubek hladkých do D 38</t>
  </si>
  <si>
    <t>800-731</t>
  </si>
  <si>
    <t xml:space="preserve">DN 28 : </t>
  </si>
  <si>
    <t>rozvody ÚT nad podlahou : 2*(11,475+11,685+7,95)</t>
  </si>
  <si>
    <t xml:space="preserve">DN 22 : </t>
  </si>
  <si>
    <t>přívodní a odvodní potrubí k OT : 12*(1,5+0,5)</t>
  </si>
  <si>
    <t>733192910R00</t>
  </si>
  <si>
    <t>Opravy rozvodu potrubí z ocelových trubek hladkých_x000D_
 montáž D 22 mm</t>
  </si>
  <si>
    <t>733192912R00</t>
  </si>
  <si>
    <t>Opravy rozvodu potrubí z ocelových trubek hladkých_x000D_
 montáž D 28 mm</t>
  </si>
  <si>
    <t xml:space="preserve">včetně kotvení do stěn : </t>
  </si>
  <si>
    <t>733194912R00</t>
  </si>
  <si>
    <t>Opravy rozvodu potrubí z ocelových trubek hladkých_x000D_
 navaření odbočky na dosavadní potrubí_x000D_
 D 28 mm, s 2,6 mm</t>
  </si>
  <si>
    <t>2x2 kolena na 1 místnost pro oddálení od stěny vikýře : 2*2*5</t>
  </si>
  <si>
    <t>230320122R00</t>
  </si>
  <si>
    <t>Tlaková zkouška</t>
  </si>
  <si>
    <t>prodloužení pro oddálení od stěny : 5*1,0</t>
  </si>
  <si>
    <t>14148104R</t>
  </si>
  <si>
    <t>Trubka kovová pro vytápění</t>
  </si>
  <si>
    <t>1,0 m na 1 místnost pro oddálení od stěny vikýře : 5*1,0</t>
  </si>
  <si>
    <t>998733203R00</t>
  </si>
  <si>
    <t>Přesun hmot pro rozvody potrubí v objektech výšky do 24 m</t>
  </si>
  <si>
    <t>735000912R00</t>
  </si>
  <si>
    <t>Regulace otopného systému při opravách vyregulování dvojregulačních ventilů a kohoutů s termostatickým ovládáním</t>
  </si>
  <si>
    <t>litinová : 10</t>
  </si>
  <si>
    <t>desková : 2</t>
  </si>
  <si>
    <t>735117110R00</t>
  </si>
  <si>
    <t>Otopná tělesa litinová článková doplňkové práce odpojení a připojení těles po nátěru</t>
  </si>
  <si>
    <t>litinová : 10*1,5*0,75</t>
  </si>
  <si>
    <t>desková : 2*1,5*0,75</t>
  </si>
  <si>
    <t>735118110R00</t>
  </si>
  <si>
    <t>Otopná tělesa litinová článková doplňkové práce tlaková zkouška - vodou</t>
  </si>
  <si>
    <t>735111810R00</t>
  </si>
  <si>
    <t>Demontáž radiátorů litinových článkových</t>
  </si>
  <si>
    <t>735158220R00</t>
  </si>
  <si>
    <t>Otopná tělesa panelová doplňkové práce tlakové zkoušky , těles dvouřadých</t>
  </si>
  <si>
    <t>735151821R00</t>
  </si>
  <si>
    <t>Demontáž otopných těles panelových dvouřadých, stavební délky do 1500 mm</t>
  </si>
  <si>
    <t>735193011R00</t>
  </si>
  <si>
    <t>Čištění otopných těles kartáčem</t>
  </si>
  <si>
    <t>Odkaz na mn. položky pořadí 50 : 12,00000</t>
  </si>
  <si>
    <t>735191904R00</t>
  </si>
  <si>
    <t>Ostatní opravy otopných těles vyčištění otopných těles propláchnutím vodou_x000D_
 litinových</t>
  </si>
  <si>
    <t>735191905R00</t>
  </si>
  <si>
    <t>Ostatní opravy otopných těles odvzdušnění _x000D_
 otopných těles</t>
  </si>
  <si>
    <t>735192911R00</t>
  </si>
  <si>
    <t>Ostatní opravy otopných těles zpětná montáž otopných těles článkových_x000D_
 litinových</t>
  </si>
  <si>
    <t>735192923R00</t>
  </si>
  <si>
    <t>Ostatní opravy otopných těles zpětná montáž otopných těles panelových_x000D_
 dvouřadých, do 150 mm</t>
  </si>
  <si>
    <t>735191910R00</t>
  </si>
  <si>
    <t>Ostatní opravy otopných těles napuštění vody do otopného systému včetně potrubí (bez kotle a ohříváků)_x000D_
 otopných těles</t>
  </si>
  <si>
    <t>Odkaz na mn. položky pořadí 51 : 13,50000</t>
  </si>
  <si>
    <t>735494811R00</t>
  </si>
  <si>
    <t>Vypuštění vody z otopných soustav bez kotlů, ohříváků, zásobníků a nádrží</t>
  </si>
  <si>
    <t>( bez kotlů, ohříváků, zásobníků a nádrží )</t>
  </si>
  <si>
    <t>998735203R00</t>
  </si>
  <si>
    <t>Přesun hmot pro otopná tělesa v objektech výšky do 24 m</t>
  </si>
  <si>
    <t>762332130R00</t>
  </si>
  <si>
    <t>Vázané konstrukce krovů montáž_x000D_
 střech pultových, sedlových, valbových, stanových čtvercového nebo obdélníkového půdorysu z řeziva, průřezové plochy přes 120 do 288 cm2</t>
  </si>
  <si>
    <t>800-762</t>
  </si>
  <si>
    <t>výměna krokví 170/140 mimo vazby : 10*12,5</t>
  </si>
  <si>
    <t>výměna pozednic 2x170/140 : 2*10,0</t>
  </si>
  <si>
    <t>nové stropní trámy 140/180 k valbě uprostřed budovy : 10*2,75</t>
  </si>
  <si>
    <t>nové lávky z profilů 120/120 : 2*32,5+5*2*4,0</t>
  </si>
  <si>
    <t>2*17*0,3+5*2*3*0,3</t>
  </si>
  <si>
    <t>762332140R00</t>
  </si>
  <si>
    <t>Vázané konstrukce krovů montáž_x000D_
 střech pultových, sedlových, valbových, stanových čtvercového nebo obdélníkového půdorysu z řeziva, průřezové plochy přes 288 do 450 cm2</t>
  </si>
  <si>
    <t>výměna krokví 170/260 ve vazbách : 4*12,5</t>
  </si>
  <si>
    <t>výměna pozednic lichob. 220/140 : 10,0</t>
  </si>
  <si>
    <t>výměna rámu 200/220 : 10,0</t>
  </si>
  <si>
    <t>762331813R00</t>
  </si>
  <si>
    <t>Demontáž vázaných konstrukcí krovů z hranolů, hranolků, fošen, průřezové plochy přes 224 do 288 cm2</t>
  </si>
  <si>
    <t>762331814R00</t>
  </si>
  <si>
    <t>Demontáž vázaných konstrukcí krovů z hranolů, hranolků, fošen, průřezové plochy přes 288 do 450 cm2</t>
  </si>
  <si>
    <t>762332931RV1</t>
  </si>
  <si>
    <t>Vázané konstrukce krovů doplnění části střešní vazby z hranolků, hranolů včetně dodávky řeziva_x000D_
 průřezové plochy do 120 cm2, bez dodávky řeziva</t>
  </si>
  <si>
    <t>příložky krokví 2*80/140 ve vazbách : 2*4*12,5</t>
  </si>
  <si>
    <t>762332932RV1</t>
  </si>
  <si>
    <t>Vázané konstrukce krovů doplnění části střešní vazby z hranolků, hranolů včetně dodávky řeziva_x000D_
 průřezové plochy přes 120 do 224 cm2, bez dodávky řeziva</t>
  </si>
  <si>
    <t>příložky krokví 2*80/260 mimo vazby : 2*10*12,5</t>
  </si>
  <si>
    <t>příložky vaznic 2*80/200 : 2*10,0</t>
  </si>
  <si>
    <t>příložky sloupků 2*80/200 : 2*10,0</t>
  </si>
  <si>
    <t>762332933RV1</t>
  </si>
  <si>
    <t>Vázané konstrukce krovů doplnění části střešní vazby z hranolků, hranolů včetně dodávky řeziva_x000D_
 průřezové plochy přes 224 do 288 cm2, bez dodávky řeziva</t>
  </si>
  <si>
    <t>příložky rámů a vazných trámů 2*120/220 : 2*10,0</t>
  </si>
  <si>
    <t>762342203RT4</t>
  </si>
  <si>
    <t>Montáž laťování střech o sklonu do 60° při vzdálenost latí přes 220 do 360 mm, včetně dodávky latí 40/60 mm</t>
  </si>
  <si>
    <t>půdorysná plocha střechy/cos 45° : (850,0)/cosx(45)</t>
  </si>
  <si>
    <t>762342204R00</t>
  </si>
  <si>
    <t>Montáž kontralatí přibitím, bez dodávky řeziva</t>
  </si>
  <si>
    <t>Odkaz na mn. položky pořadí 71 : 1202,08000</t>
  </si>
  <si>
    <t>762342812R00</t>
  </si>
  <si>
    <t>Demontáž bednění a laťování laťování střech o sklonu do 60 stupňů včetně všech nadstřešních konstrukcí rozteč latí přes 22 do 50 cm</t>
  </si>
  <si>
    <t>762342814R00</t>
  </si>
  <si>
    <t>Demontáž bednění a laťování kontralatí střech o sklonu do 60 stupňů včetně všech nadstřešních konstrukcí</t>
  </si>
  <si>
    <t>762395000R00</t>
  </si>
  <si>
    <t>Spojovací a ochranné prostředky svory, prkna, hřebíky, pásová ocel, vruty, impregnace</t>
  </si>
  <si>
    <t>m3</t>
  </si>
  <si>
    <t xml:space="preserve">montáž do 288 cm2 : </t>
  </si>
  <si>
    <t>výměna krokví 170/140 mimo vazby : 10*12,5*(0,17*0,14)</t>
  </si>
  <si>
    <t>výměna pozednic 2x170/140 : 2*10,0*(0,17*0,14)</t>
  </si>
  <si>
    <t>nové stropní trámy 140/180 k valbě uprostřed budovy : 10*2,75*(0,14*0,18)</t>
  </si>
  <si>
    <t>nové lávky z profilů 120/120 : (2*32,5+5*2*4,0)*(0,12*0,12)</t>
  </si>
  <si>
    <t>(2*17*0,3+5*2*3*0,3)*(0,12*0,12)</t>
  </si>
  <si>
    <t xml:space="preserve">montáž do 450 cm2 : </t>
  </si>
  <si>
    <t>výměna krokví 170/260 ve vazbách : 4*12,5*(0,17*0,26)</t>
  </si>
  <si>
    <t>výměna pozednic lichob. 220/140 : 10,0*(0,22*0,14)</t>
  </si>
  <si>
    <t>výměna rámu 200/220 : 10,0*(0,2*0,22)</t>
  </si>
  <si>
    <t xml:space="preserve">doplnění do 120 cm2 : </t>
  </si>
  <si>
    <t>příložky krokví 2*80/140 ve vazbách : 2*4*12,5*(0,08*0,14)</t>
  </si>
  <si>
    <t xml:space="preserve">doplnění do 224 cm2 : </t>
  </si>
  <si>
    <t>příložky krokví 2*80/260 mimo vazby : 2*10*12,5*(0,08*0,26)</t>
  </si>
  <si>
    <t>příložky vaznic 2*80/200 : 2*10,0*(0,08*0,2)</t>
  </si>
  <si>
    <t>příložky sloupků 2*80/200 : 2*10,0*(0,08*0,2)</t>
  </si>
  <si>
    <t xml:space="preserve">doplnění do 288 cm2 : </t>
  </si>
  <si>
    <t>příložky rámů a vazních trámů 2*120/220 : 2*10,0*(0,12*0,22)</t>
  </si>
  <si>
    <t>kontralatě 60/40 : 2*50*13,8*(0,06*0,04)</t>
  </si>
  <si>
    <t>15*3,3*(0,06*0,04)</t>
  </si>
  <si>
    <t>latě 60/40 : (13,8/0,33)*2*33,6*(0,06*0,04)</t>
  </si>
  <si>
    <t>(13,8/0,33)*2*9,6*(0,06*0,04)</t>
  </si>
  <si>
    <t>(3,3/0,33)*2*2,25*(0,06*0,04)</t>
  </si>
  <si>
    <t xml:space="preserve">záklop tl. 24 mm : </t>
  </si>
  <si>
    <t>NS-STR2 : (12,1*10,4)*0,024</t>
  </si>
  <si>
    <t>NS-STR3 : (7,5*10,4+10,0*3,72-2,51*1,55)*0,024</t>
  </si>
  <si>
    <t>NS-STR4 : (11,88*10,4-2,13*0,65)*0,024</t>
  </si>
  <si>
    <t>NS-STR5 : (1,5*10,4+1,5*10,4+12,525*2,75)*0,024</t>
  </si>
  <si>
    <t>762431230RT2</t>
  </si>
  <si>
    <t>Obložení stěn s dodávkou_x000D_
 sádrokartonem, tloušťky 12,5 mm</t>
  </si>
  <si>
    <t>NS-STN11 - z interiéru : (2*2,51+2*1,55)*(4,805+4,02)/2</t>
  </si>
  <si>
    <t>762811210RT3</t>
  </si>
  <si>
    <t>Záklop stropů s dodávkou materiálu_x000D_
 z hrubých prken, tloušťky 24 mm, vrchního na sraz, spáry zakryty lepenkovými pásy nebo lištami</t>
  </si>
  <si>
    <t>NS-STR4 : 11,88*10,4-2,13*0,65</t>
  </si>
  <si>
    <t>762811811R00</t>
  </si>
  <si>
    <t>Demontáž záklopů stropů vrchních, zapuštěných z hrubých prken tloušťky do 32 mm</t>
  </si>
  <si>
    <t>SS-STN7 : (1,135+1,175)*2,75+8,59*2,02-4*1,78*0,85</t>
  </si>
  <si>
    <t>11,685*2,05-4*1,78*0,85</t>
  </si>
  <si>
    <t>7,95*1,94-3*1,78*0,85</t>
  </si>
  <si>
    <t>762911111R00</t>
  </si>
  <si>
    <t xml:space="preserve">Impregnace řeziva máčením, ochrana proti dřevokazným houbám, plísním a dřevokaznému hmyzu </t>
  </si>
  <si>
    <t>výměna krokví 170/140 mimo vazby : 10*12,5*(2*0,17+2*0,14)</t>
  </si>
  <si>
    <t>výměna pozednic 2x170/140 : 2*10,0*(2*0,17+2*0,14)</t>
  </si>
  <si>
    <t>nové stropní trámy 140/180 k valbě uprostřed budovy : 10*2,75*(2*0,14+2*0,18)</t>
  </si>
  <si>
    <t>nové lávky z profilů 120/120 : (2*32,5+5*2*4,0)*(2*0,12+2*0,12)</t>
  </si>
  <si>
    <t>(2*17*0,3+5*2*3*0,3)*(2*0,12+2*0,12)</t>
  </si>
  <si>
    <t>výměna krokví 170/260 ve vazbách : 4*12,5*(2*0,17+2*0,26)</t>
  </si>
  <si>
    <t>výměna pozednic lichob. 220/140 : 10,0*(2*0,22+2*0,14)</t>
  </si>
  <si>
    <t>výměna rámu 200/220 : 10,0*(2*0,2+2*0,22)</t>
  </si>
  <si>
    <t>příložky krokví 2*80/140 ve vazbách : 2*4*12,5*(2*0,08+2*0,14)</t>
  </si>
  <si>
    <t>příložky krokví 2*80/260 mimo vazby : 2*10*12,5*(2*0,08+2*0,26)</t>
  </si>
  <si>
    <t>příložky vaznic 2*80/200 : 2*10,0*(2*0,08+2*0,2)</t>
  </si>
  <si>
    <t>příložky sloupků 2*80/200 : 2*10,0*(2*0,08+2*0,2)</t>
  </si>
  <si>
    <t>příložky rámů a vazních trámů 2*120/220 : 2*10,0*(2*0,12+2*0,22)</t>
  </si>
  <si>
    <t>kontralatě 60/40 : 2*50*13,8*(2*0,06+2*0,04)</t>
  </si>
  <si>
    <t>15*3,3*(2*0,06+2*0,04)</t>
  </si>
  <si>
    <t>latě 60/40 : (13,8/0,33)*2*33,6*(2*0,06+2*0,04)</t>
  </si>
  <si>
    <t>(13,8/0,33)*2*9,6*(2*0,06+2*0,04)</t>
  </si>
  <si>
    <t>(3,3/0,33)*2*2,25*(2*0,06+2*0,04)</t>
  </si>
  <si>
    <t>NS-STR2 : 2,5*(12,1*10,4)</t>
  </si>
  <si>
    <t>NS-STR3 : 2,5*(7,5*10,4+10,0*3,72-2,51*1,55)</t>
  </si>
  <si>
    <t>NS-STR4 : 2,5*(11,88*10,4-2,13*0,65)</t>
  </si>
  <si>
    <t>NS-STR5 : 2,5*(1,5*10,4+1,5*10,4+12,525*2,75)</t>
  </si>
  <si>
    <t>60596002R</t>
  </si>
  <si>
    <t>Hranol</t>
  </si>
  <si>
    <t>kontralatě 40/60 : 2*50*13,8*(0,06*0,04)</t>
  </si>
  <si>
    <t>ztratné 10 % : 19,80928*0,1</t>
  </si>
  <si>
    <t>998762203R00</t>
  </si>
  <si>
    <t>Přesun hmot pro konstrukce tesařské v objektech výšky do 24 m</t>
  </si>
  <si>
    <t>764331330R00</t>
  </si>
  <si>
    <t>Lemování z hliníkového plechu výroba a montáž lemování zdí_x000D_
 na střechách s tvrdou krytinou včetně rohů a ukončení před požární zdí, rš 330 mm</t>
  </si>
  <si>
    <t>800-764</t>
  </si>
  <si>
    <t xml:space="preserve">lakovaný Al plech : </t>
  </si>
  <si>
    <t xml:space="preserve">Oplechování styku střechy a štítové stěny : </t>
  </si>
  <si>
    <t>K06 : 2*7,5</t>
  </si>
  <si>
    <t>764339310R00</t>
  </si>
  <si>
    <t>Lemování z hliníkového plechu výroba a montáž lemování komínů, zděných ventilací a jiných střešních proniků, s lištami_x000D_
 na vlnité krytině, v ploše</t>
  </si>
  <si>
    <t xml:space="preserve">Oplechování komínu : </t>
  </si>
  <si>
    <t>K03 : 5,56*0,33</t>
  </si>
  <si>
    <t>764718110R00</t>
  </si>
  <si>
    <t>Odpadní trouby kruhové, průměr 120 mm, z lakovaného hliníkového plechu,  , dodávka a montáž</t>
  </si>
  <si>
    <t>včetně kolen, objímek, spojovacího materiálu a zednické výpomoci.</t>
  </si>
  <si>
    <t xml:space="preserve">Střešní svody : </t>
  </si>
  <si>
    <t>K01 : 2*10,89</t>
  </si>
  <si>
    <t>4*10,81</t>
  </si>
  <si>
    <t>10,89</t>
  </si>
  <si>
    <t>2,0</t>
  </si>
  <si>
    <t>2*2,0</t>
  </si>
  <si>
    <t>764718105R00</t>
  </si>
  <si>
    <t>Žlaby podokapní půlkruhové, z hliníkového lakovaného plechu, rš 400 mm, dodávka a montáž</t>
  </si>
  <si>
    <t>včetně háků, čel, rohů, rovných hrdel a dilatací</t>
  </si>
  <si>
    <t>včetně háků a čel.</t>
  </si>
  <si>
    <t xml:space="preserve">střešní žlaby : </t>
  </si>
  <si>
    <t>K02 : 16,2+17,21</t>
  </si>
  <si>
    <t>13,86+15,15+14,25</t>
  </si>
  <si>
    <t>19,43+2,26</t>
  </si>
  <si>
    <t>6,5</t>
  </si>
  <si>
    <t>8,7+9,8</t>
  </si>
  <si>
    <t>764718132R00</t>
  </si>
  <si>
    <t>Ostatní prvky ke žlabům a odpadním troubám kotlík žlabový kulatý, z lakovaného pozinkovaného plechu, o průměru 120 mm, pro žlab rš 400 mm, dodávka a montáž</t>
  </si>
  <si>
    <t>2+4+1+1+1+2</t>
  </si>
  <si>
    <t>764775307R00</t>
  </si>
  <si>
    <t>Ostatní prvky ke střechám ochranná mřížka proti ptákům šířky 125 mm,  ,  , dodávka a montáž</t>
  </si>
  <si>
    <t>včetně spojovacích prostředků.</t>
  </si>
  <si>
    <t>Odkaz na mn. položky pořadí 85 : 145,05000</t>
  </si>
  <si>
    <t>764814821R00</t>
  </si>
  <si>
    <t>Ostatní prvky ke střechám zachytač sněhu tyčový délky do 500 mm, z lakovaného pozinkovaného plechu,  , dodávka a montáž</t>
  </si>
  <si>
    <t>K05 : 13,93+14,01+14,26+14,22+13,05</t>
  </si>
  <si>
    <t>15,72+14,81+16,16+14,16</t>
  </si>
  <si>
    <t>17,36+10,05+2,26</t>
  </si>
  <si>
    <t>17,36+9,82+2,26</t>
  </si>
  <si>
    <t>764339811R00</t>
  </si>
  <si>
    <t>Demontáž lemování komínů, zděných ventilací a jiných střešních proniků_x000D_
 na vlnité krytině, v ploše, sklonu přes 30 do 45°</t>
  </si>
  <si>
    <t>Odkaz na mn. položky pořadí 83 : 1,83000</t>
  </si>
  <si>
    <t>764352811R00</t>
  </si>
  <si>
    <t>Demontáž žlabů podokapních půlkruhových rovných, rš 330 mm, sklonu přes 30 do 45°</t>
  </si>
  <si>
    <t>764361811R00</t>
  </si>
  <si>
    <t>Demontáž střešních otvorů střešních oken a poklopů, na krytině vlnité a prejzové, sklonu přes 30 do 45°</t>
  </si>
  <si>
    <t>764392851R00</t>
  </si>
  <si>
    <t>Demontáž ostatních prvků střešních úžlabí, rš 660 mm, sklonu přes 30 do 45°</t>
  </si>
  <si>
    <t>K04 : 2*11,62</t>
  </si>
  <si>
    <t>2*12,48</t>
  </si>
  <si>
    <t>764430840R00</t>
  </si>
  <si>
    <t>Demontáž oplechování zdí a nadezdívek rš od 330 do 500 mm</t>
  </si>
  <si>
    <t>Odkaz na mn. položky pořadí 82 : 15,00000</t>
  </si>
  <si>
    <t>764454802R00</t>
  </si>
  <si>
    <t>Demontáž odpadních trub nebo součástí trub kruhových , o průměru 120 mm</t>
  </si>
  <si>
    <t>Odkaz na mn. položky pořadí 84 : 92,80000</t>
  </si>
  <si>
    <t>998764203R00</t>
  </si>
  <si>
    <t>Přesun hmot pro konstrukce klempířské v objektech výšky do 24 m</t>
  </si>
  <si>
    <t>765312810R00</t>
  </si>
  <si>
    <t>Demontáž pálené krytiny z tašek drážkových, na sucho, do suti</t>
  </si>
  <si>
    <t>800-765</t>
  </si>
  <si>
    <t>765318851R00</t>
  </si>
  <si>
    <t>Demontáž pálené krytiny hřebenů a nároží  z hřebenáčů, s větracím pásem, do suti</t>
  </si>
  <si>
    <t xml:space="preserve">hřeben : </t>
  </si>
  <si>
    <t>Odkaz na mn. položky pořadí 104 : 34,23000</t>
  </si>
  <si>
    <t xml:space="preserve">nároží : </t>
  </si>
  <si>
    <t>Odkaz na mn. položky pořadí 105 : 90,80000</t>
  </si>
  <si>
    <t>765313112RS1</t>
  </si>
  <si>
    <t xml:space="preserve">Krytina pálená střech jednoduchých z tašek drážkových, uložení na sucho, povrchová úprava režná,  </t>
  </si>
  <si>
    <t>Dodávka a montáž krytiny z tašek základních a polovičních včetně spojovacích prostředků.</t>
  </si>
  <si>
    <t>765313151R00</t>
  </si>
  <si>
    <t>Krytina pálená doplňky hliníkový, profilovaný, s těsněním, šířky 600 mm, včetně dodávky</t>
  </si>
  <si>
    <t>Dodávka a montáž pásu úžlabí, samolepícího těsnění úžlabí včetně spojovacích prostředků.</t>
  </si>
  <si>
    <t>765313162RS1</t>
  </si>
  <si>
    <t>Krytina pálená doplňky ke krytině drážkové, ukončení plochy taškami okrajovými, povrchová úprava režná</t>
  </si>
  <si>
    <t>Dodávka a montáž okrajových tašek a spojovacích prostředků.</t>
  </si>
  <si>
    <t>vikýře : 3*2*2,5</t>
  </si>
  <si>
    <t>765313173R00</t>
  </si>
  <si>
    <t>Krytina pálená doplňky ke krytině drážkové, tašky prosvětlovací, plast</t>
  </si>
  <si>
    <t>Dodávka a montáž prosvětlovací tašky.</t>
  </si>
  <si>
    <t>8</t>
  </si>
  <si>
    <t>765313181R00</t>
  </si>
  <si>
    <t xml:space="preserve">Krytina pálená doplňky ke krytině drážkové, přiřezání a uchycení tašek rovné,  </t>
  </si>
  <si>
    <t>Přiřezání a uchycení tašek včetně spojovacích prostředků.</t>
  </si>
  <si>
    <t xml:space="preserve">úžlabí : </t>
  </si>
  <si>
    <t>Odkaz na mn. položky pořadí 99 : 48,20000*2</t>
  </si>
  <si>
    <t xml:space="preserve">kraj vikýřů : </t>
  </si>
  <si>
    <t>Odkaz na mn. položky pořadí 100 : 15,00000</t>
  </si>
  <si>
    <t>Odkaz na mn. položky pořadí 105 : 90,80000*2</t>
  </si>
  <si>
    <t>765313184RS1</t>
  </si>
  <si>
    <t>Krytina pálená doplňky ke krytině drážkové, taška prostupová s nástavcem pro odvětrání, povrchová úprava režná</t>
  </si>
  <si>
    <t>Dodávka a montáž prostupové tašky a nástavce odvětrání kanalizace.</t>
  </si>
  <si>
    <t>11</t>
  </si>
  <si>
    <t>765313132RS1</t>
  </si>
  <si>
    <t>Krytina pálená Hřeben ke krytině drážkové, z hřebenáčů režných, s větracím pásem olovo/cín</t>
  </si>
  <si>
    <t>Dodávka a montáž hřebene včetně hřebenové latě, větracího pásu, ukončení hřebenáče a spojovacích prostředků.</t>
  </si>
  <si>
    <t>24,15+7,82+2,26</t>
  </si>
  <si>
    <t>765313142RS1</t>
  </si>
  <si>
    <t>Krytina pálená Nároží ke krytině drážkové, z hřebenáčů režných, s větracím pásem olovo/cín</t>
  </si>
  <si>
    <t>Dodávka a montáž nároží včetně nárožní latě, větracího pásu a spojovacích prostředků.</t>
  </si>
  <si>
    <t>2*12,5+2*16,38+2*16,52</t>
  </si>
  <si>
    <t>765799315R00</t>
  </si>
  <si>
    <t xml:space="preserve">Montáž ostatních konstrukcí na střeše příplatek za sklon od 30° do 45° pro montáž fólie na bednění </t>
  </si>
  <si>
    <t>765799301R00</t>
  </si>
  <si>
    <t>Fólie parotěsné, difúzní a vodotěsné demontáž</t>
  </si>
  <si>
    <t xml:space="preserve">odstranění pojistné fólie střechy : </t>
  </si>
  <si>
    <t xml:space="preserve">odstranění parotěsnící fóle : </t>
  </si>
  <si>
    <t>765799311RK3</t>
  </si>
  <si>
    <t>Fólie parotěsné, difúzní a vodotěsné Fólie podstřešní difuzní na krokve, s přelepením spojů</t>
  </si>
  <si>
    <t>Dodávka a montáž fólie, spojovací pásky včetně spojovacích prostředků.</t>
  </si>
  <si>
    <t>900      RT1</t>
  </si>
  <si>
    <t>HZS, Práce v tarifní třídě 4 (např. tesař)</t>
  </si>
  <si>
    <t>h</t>
  </si>
  <si>
    <t>Prav.M</t>
  </si>
  <si>
    <t>HZS</t>
  </si>
  <si>
    <t>POL10_</t>
  </si>
  <si>
    <t xml:space="preserve">perforace vrtáním překližkové desky pod okny (30 % plochy) : </t>
  </si>
  <si>
    <t>5 m2/hod : ((1,135+1,175)*2,75+8,59*2,02-4*1,78*0,85)/5</t>
  </si>
  <si>
    <t>(11,685*2,05-4*1,78*0,85)/5</t>
  </si>
  <si>
    <t>(7,95*1,94-3*1,78*0,85)/5</t>
  </si>
  <si>
    <t>998765203R00</t>
  </si>
  <si>
    <t>Přesun hmot pro krytiny tvrdé v objektech výšky do 24 m</t>
  </si>
  <si>
    <t>766411812R00</t>
  </si>
  <si>
    <t>Demontáž obložení stěn panely velikosti přes 1,5 m2</t>
  </si>
  <si>
    <t>800-766</t>
  </si>
  <si>
    <t xml:space="preserve">SDK desky : </t>
  </si>
  <si>
    <t>766421812R00</t>
  </si>
  <si>
    <t>Demontáž obložení podhledů panely velikosti přes 1,5 m2</t>
  </si>
  <si>
    <t xml:space="preserve">SDK podhledy : </t>
  </si>
  <si>
    <t>766421822R00</t>
  </si>
  <si>
    <t>Demontáž obložení podhledů podkladových roštů</t>
  </si>
  <si>
    <t xml:space="preserve">dřevěný rošt SDK podhledu : </t>
  </si>
  <si>
    <t>766624042R00</t>
  </si>
  <si>
    <t>Montáž střešních oken rozměru 78/98 - 118 cm</t>
  </si>
  <si>
    <t>T01 : 2</t>
  </si>
  <si>
    <t>766624047R00</t>
  </si>
  <si>
    <t>Montáž střešních oken zateplovací sady</t>
  </si>
  <si>
    <t>766694113R00</t>
  </si>
  <si>
    <t>Ostatní montáž parapetních desek dřevěných pro jakékoliv upevnění _x000D_
 šířky do 300 mm, délky přes 1600 do 2600 mm</t>
  </si>
  <si>
    <t>T02 : 11</t>
  </si>
  <si>
    <t>60775314R</t>
  </si>
  <si>
    <t>Parapet</t>
  </si>
  <si>
    <t>6114020186R</t>
  </si>
  <si>
    <t>Okno kyvné;  funkce: střešní;  počet křídel: 1;  křídlo: dřevěné;  rám: dřevěný;  šířka = 780 mm;  výška = 1 180 mm;  tvar: pravidelný;  počet skel: trojsklo;  ESG4 - 12 - TVG3 - 12 - VSG6,8;  plocha prosklení = 0,59 m2;  odolnost proti větru (rám): C;  odolnost proti větru (tlak): 3;  Uw = 1,00 W/(m2.K);  Ug = 0,6 W/(m2.K);  g = 0,44;  Tv = 0,62;  Tuv = 0,05;  Rw = 37 dB;  (-2;-4);  průvzdušnost: 4;  ovládání: motorické;  RtF: C;  - s1, d2;  povrchová úprava: lakovaný RAL;  barva: přírodní</t>
  </si>
  <si>
    <t>61140283.AR</t>
  </si>
  <si>
    <t>Lemování okna</t>
  </si>
  <si>
    <t>998766203R00</t>
  </si>
  <si>
    <t>Přesun hmot pro konstrukce truhlářské v objektech výšky do 24 m</t>
  </si>
  <si>
    <t>783201811R00</t>
  </si>
  <si>
    <t>Odstranění nátěrů z kovových doplňk.konstrukcí oškrabáním</t>
  </si>
  <si>
    <t>800-783</t>
  </si>
  <si>
    <t xml:space="preserve">Odstranění nátěru z otopných těles : </t>
  </si>
  <si>
    <t>783323230R00</t>
  </si>
  <si>
    <t>Nátěry otopných těles syntetické ocelových radiátorrů deskových, dvojnásobné s 1 x emailováním</t>
  </si>
  <si>
    <t>783324340R00</t>
  </si>
  <si>
    <t>Nátěry otopných těles syntetické litinových radiátorů, základní + dvojnásobné s 2x emailováním</t>
  </si>
  <si>
    <t>783401811R00</t>
  </si>
  <si>
    <t>Odstranění starých nátěrů z potrubí a armatur potrubí, do DN 50 mm</t>
  </si>
  <si>
    <t>783424340R00</t>
  </si>
  <si>
    <t>Nátěry potrubí a armatur syntetické potrubí, do DN 50 mm, dvojnásobné s 1x emailováním a základním nátěrem</t>
  </si>
  <si>
    <t>na vzduchu schnoucí</t>
  </si>
  <si>
    <t xml:space="preserve">potrubí ÚT : </t>
  </si>
  <si>
    <t>783781001R00</t>
  </si>
  <si>
    <t>Nátěry tesařských konstrukcí ochranné fungicidní+ biocidní (proti plísním, houbám a hmyzu), jednonásobný</t>
  </si>
  <si>
    <t>protihnilobné, protiplísňové proti ohni a škůdcům</t>
  </si>
  <si>
    <t>nátěr stávajících prvků krovu - odborný odhad : 2500</t>
  </si>
  <si>
    <t>784111701R00</t>
  </si>
  <si>
    <t>Příprava povrchu Penetrace (napouštění) podkladu disperzní, jednonásobná</t>
  </si>
  <si>
    <t>800-784</t>
  </si>
  <si>
    <t xml:space="preserve">výmalba dotčených prostor : </t>
  </si>
  <si>
    <t>Sál : 11,475*9,075+2*(11,475+9,075)*3,2</t>
  </si>
  <si>
    <t>Tubus (STN11) : 2*(1,9+0,94)*(5,265+4,55)/2</t>
  </si>
  <si>
    <t>Učebna 1 : (4,07+1,555)*7,29+2*((4,07+1,555)+7,29)*2,86</t>
  </si>
  <si>
    <t>Učebna 2 : (11,685-4,07-1,555-0,2)*7,44+2*((11,685-4,07-1,555-0,2)+7,44)*2,86</t>
  </si>
  <si>
    <t>Učebna 3 : 4,62*(4,44+1,175)+2*(4,62+(4,44+1,175))*2,86</t>
  </si>
  <si>
    <t>Učebna 4 : (4,17+1,59)*7,15+2*((4,17+1,59)+7,15)*2,86</t>
  </si>
  <si>
    <t>784115712R00</t>
  </si>
  <si>
    <t>Malby z malířských směsí omyvatelných, pro sádrokarton,  , bílé, dvojnásobné</t>
  </si>
  <si>
    <t>Odkaz na mn. položky pořadí 127 : 1110,98000</t>
  </si>
  <si>
    <t>650811112R00</t>
  </si>
  <si>
    <t>Demontáž vodiče svodového do D 10 mm vč. podpěr</t>
  </si>
  <si>
    <t>demontáž stešní části hromosvodu : 6*14,0+2*19,0+24,15</t>
  </si>
  <si>
    <t>M21-001</t>
  </si>
  <si>
    <t>D+M hromosvodu, drát 11 343 d 8 mm, vč. podpěr a kotev na střechu vč. propojení se stáv. svislou, částí hromosvosu</t>
  </si>
  <si>
    <t>montáž stešní části hromosvodu : 6*14,0+2*19,0+24,15</t>
  </si>
  <si>
    <t>M21-002</t>
  </si>
  <si>
    <t>Příprava elektro pro zapojení ovládání střešních oken, od patrového rozvaděče po spodní část tubusu, vč. zapojení, kabelu dl. á 5 m, PVC krycí lišty a dvojzásuvky</t>
  </si>
  <si>
    <t xml:space="preserve">ks    </t>
  </si>
  <si>
    <t>905      R01</t>
  </si>
  <si>
    <t>Hzs-revize provoz.souboru a st.obj., Revize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</si>
  <si>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</si>
  <si>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</si>
  <si>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</si>
  <si>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</si>
  <si>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</si>
  <si>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</si>
  <si>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</si>
  <si>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</si>
  <si>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</si>
  <si>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</si>
  <si>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</si>
  <si>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979990001R00</t>
  </si>
  <si>
    <t>Poplatek za skládku stavební suti, skupina 17 09 04 z Katalogu odpadů</t>
  </si>
  <si>
    <t>RTS 20/ I</t>
  </si>
  <si>
    <t>979087392R00</t>
  </si>
  <si>
    <t xml:space="preserve">Vodorovné přemístění suti nošením k místu nakládky příplatek za každých dalích i započatých 10 m vzdálenosti vybouraných hmot,  </t>
  </si>
  <si>
    <t>800-2</t>
  </si>
  <si>
    <t>nebo vybouraných hmot nošením nebo přehazováním k místu nakládky přístupnému normálním dopravním prostředkům do 10 m,</t>
  </si>
  <si>
    <t>979087312R00</t>
  </si>
  <si>
    <t>Vodorovné přemístění suti nošením k místu nakládky vodorovné přemístění vybouraných hmot nošením nebo přehozením, na vzdálenost 10 m</t>
  </si>
  <si>
    <t>S naložením suti nebo vybouraných hmot do dopravního prostředku a na jejich vyložením, popřípadě přeložením na normální dopravní prostředek.</t>
  </si>
  <si>
    <t>005111021R</t>
  </si>
  <si>
    <t>Vytyčení inženýrských sítí</t>
  </si>
  <si>
    <t>Soubor</t>
  </si>
  <si>
    <t>VRN</t>
  </si>
  <si>
    <t>POL99_2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</si>
  <si>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</si>
  <si>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</si>
  <si>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</si>
  <si>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</si>
  <si>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</si>
  <si>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</si>
  <si>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</si>
  <si>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</si>
  <si>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</si>
  <si>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</si>
  <si>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</si>
  <si>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</si>
  <si>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</si>
  <si>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</si>
  <si>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</si>
  <si>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</si>
  <si>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</si>
  <si>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</si>
  <si>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</si>
  <si>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</si>
  <si>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</si>
  <si>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</si>
  <si>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POL99_8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</si>
  <si>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</si>
  <si>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</si>
  <si>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</si>
  <si>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</si>
  <si>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</si>
  <si>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</si>
  <si>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</si>
  <si>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</si>
  <si>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</si>
  <si>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</si>
  <si>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</si>
  <si>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</si>
  <si>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</si>
  <si>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</si>
  <si>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</si>
  <si>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</si>
  <si>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SUM</t>
  </si>
  <si>
    <t>Nařezání izolace na potřebný rouzměr. Vložení izolace do stěny bez dodávky tepelné izolace.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</si>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</sst>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password="EA1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7" t="s">
        <v>22</v>
      </c>
      <c r="C2" s="78"/>
      <c r="D2" s="79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4148</v>
      </c>
      <c r="B4" s="82" t="s">
        <v>48</v>
      </c>
      <c r="C4" s="83"/>
      <c r="D4" s="84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7"/>
      <c r="E5" s="228"/>
      <c r="F5" s="228"/>
      <c r="G5" s="228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9"/>
      <c r="E6" s="230"/>
      <c r="F6" s="230"/>
      <c r="G6" s="230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1"/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6"/>
      <c r="E11" s="246"/>
      <c r="F11" s="246"/>
      <c r="G11" s="246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10"/>
      <c r="F16" s="211"/>
      <c r="G16" s="210"/>
      <c r="H16" s="211"/>
      <c r="I16" s="210">
        <f>SUMIF(F50:F69,A16,I50:I69)+SUMIF(F50:F69,"PSU",I50:I69)</f>
        <v>0</v>
      </c>
      <c r="J16" s="212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10"/>
      <c r="F17" s="211"/>
      <c r="G17" s="210"/>
      <c r="H17" s="211"/>
      <c r="I17" s="210">
        <f>SUMIF(F50:F69,A17,I50:I69)</f>
        <v>0</v>
      </c>
      <c r="J17" s="212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10"/>
      <c r="F18" s="211"/>
      <c r="G18" s="210"/>
      <c r="H18" s="211"/>
      <c r="I18" s="210">
        <f>SUMIF(F50:F69,A18,I50:I69)</f>
        <v>0</v>
      </c>
      <c r="J18" s="212"/>
    </row>
    <row r="19" spans="1:10" ht="23.25" customHeight="1" x14ac:dyDescent="0.2">
      <c r="A19" s="139" t="s">
        <v>94</v>
      </c>
      <c r="B19" s="38" t="s">
        <v>27</v>
      </c>
      <c r="C19" s="62"/>
      <c r="D19" s="63"/>
      <c r="E19" s="210"/>
      <c r="F19" s="211"/>
      <c r="G19" s="210"/>
      <c r="H19" s="211"/>
      <c r="I19" s="210">
        <f>SUMIF(F50:F69,A19,I50:I69)</f>
        <v>0</v>
      </c>
      <c r="J19" s="212"/>
    </row>
    <row r="20" spans="1:10" ht="23.25" customHeight="1" x14ac:dyDescent="0.2">
      <c r="A20" s="139" t="s">
        <v>95</v>
      </c>
      <c r="B20" s="38" t="s">
        <v>28</v>
      </c>
      <c r="C20" s="62"/>
      <c r="D20" s="63"/>
      <c r="E20" s="210"/>
      <c r="F20" s="211"/>
      <c r="G20" s="210"/>
      <c r="H20" s="211"/>
      <c r="I20" s="210">
        <f>SUMIF(F50:F69,A20,I50:I69)</f>
        <v>0</v>
      </c>
      <c r="J20" s="21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6">
        <f>A23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6">
        <f>ZakladDPHSniVypocet+ZakladDPHZaklVypocet</f>
        <v>0</v>
      </c>
      <c r="H28" s="216"/>
      <c r="I28" s="216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5">
        <f>A27</f>
        <v>0</v>
      </c>
      <c r="H29" s="215"/>
      <c r="I29" s="215"/>
      <c r="J29" s="120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200"/>
      <c r="D39" s="200"/>
      <c r="E39" s="200"/>
      <c r="F39" s="100">
        <f>'SO 01 01 Pol'!AE764</f>
        <v>0</v>
      </c>
      <c r="G39" s="101">
        <f>'SO 01 01 Pol'!AF764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201" t="s">
        <v>52</v>
      </c>
      <c r="D40" s="201"/>
      <c r="E40" s="201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201" t="s">
        <v>46</v>
      </c>
      <c r="D41" s="201"/>
      <c r="E41" s="201"/>
      <c r="F41" s="105">
        <f>'SO 01 01 Pol'!AE764</f>
        <v>0</v>
      </c>
      <c r="G41" s="106">
        <f>'SO 01 01 Pol'!AF764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200" t="s">
        <v>44</v>
      </c>
      <c r="D42" s="200"/>
      <c r="E42" s="200"/>
      <c r="F42" s="109">
        <f>'SO 01 01 Pol'!AE764</f>
        <v>0</v>
      </c>
      <c r="G42" s="102">
        <f>'SO 01 01 Pol'!AF764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202" t="s">
        <v>53</v>
      </c>
      <c r="C43" s="203"/>
      <c r="D43" s="203"/>
      <c r="E43" s="204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55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56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57</v>
      </c>
      <c r="C50" s="198" t="s">
        <v>58</v>
      </c>
      <c r="D50" s="199"/>
      <c r="E50" s="199"/>
      <c r="F50" s="135" t="s">
        <v>24</v>
      </c>
      <c r="G50" s="136"/>
      <c r="H50" s="136"/>
      <c r="I50" s="136">
        <f>'SO 01 01 Pol'!G8</f>
        <v>0</v>
      </c>
      <c r="J50" s="133" t="str">
        <f>IF(I70=0,"",I50/I70*100)</f>
        <v/>
      </c>
    </row>
    <row r="51" spans="1:10" ht="36.75" customHeight="1" x14ac:dyDescent="0.2">
      <c r="A51" s="124"/>
      <c r="B51" s="129" t="s">
        <v>59</v>
      </c>
      <c r="C51" s="198" t="s">
        <v>60</v>
      </c>
      <c r="D51" s="199"/>
      <c r="E51" s="199"/>
      <c r="F51" s="135" t="s">
        <v>24</v>
      </c>
      <c r="G51" s="136"/>
      <c r="H51" s="136"/>
      <c r="I51" s="136">
        <f>'SO 01 01 Pol'!G50</f>
        <v>0</v>
      </c>
      <c r="J51" s="133" t="str">
        <f>IF(I70=0,"",I51/I70*100)</f>
        <v/>
      </c>
    </row>
    <row r="52" spans="1:10" ht="36.75" customHeight="1" x14ac:dyDescent="0.2">
      <c r="A52" s="124"/>
      <c r="B52" s="129" t="s">
        <v>61</v>
      </c>
      <c r="C52" s="198" t="s">
        <v>62</v>
      </c>
      <c r="D52" s="199"/>
      <c r="E52" s="199"/>
      <c r="F52" s="135" t="s">
        <v>24</v>
      </c>
      <c r="G52" s="136"/>
      <c r="H52" s="136"/>
      <c r="I52" s="136">
        <f>'SO 01 01 Pol'!G54</f>
        <v>0</v>
      </c>
      <c r="J52" s="133" t="str">
        <f>IF(I70=0,"",I52/I70*100)</f>
        <v/>
      </c>
    </row>
    <row r="53" spans="1:10" ht="36.75" customHeight="1" x14ac:dyDescent="0.2">
      <c r="A53" s="124"/>
      <c r="B53" s="129" t="s">
        <v>63</v>
      </c>
      <c r="C53" s="198" t="s">
        <v>64</v>
      </c>
      <c r="D53" s="199"/>
      <c r="E53" s="199"/>
      <c r="F53" s="135" t="s">
        <v>24</v>
      </c>
      <c r="G53" s="136"/>
      <c r="H53" s="136"/>
      <c r="I53" s="136">
        <f>'SO 01 01 Pol'!G74</f>
        <v>0</v>
      </c>
      <c r="J53" s="133" t="str">
        <f>IF(I70=0,"",I53/I70*100)</f>
        <v/>
      </c>
    </row>
    <row r="54" spans="1:10" ht="36.75" customHeight="1" x14ac:dyDescent="0.2">
      <c r="A54" s="124"/>
      <c r="B54" s="129" t="s">
        <v>65</v>
      </c>
      <c r="C54" s="198" t="s">
        <v>66</v>
      </c>
      <c r="D54" s="199"/>
      <c r="E54" s="199"/>
      <c r="F54" s="135" t="s">
        <v>24</v>
      </c>
      <c r="G54" s="136"/>
      <c r="H54" s="136"/>
      <c r="I54" s="136">
        <f>'SO 01 01 Pol'!G79</f>
        <v>0</v>
      </c>
      <c r="J54" s="133" t="str">
        <f>IF(I70=0,"",I54/I70*100)</f>
        <v/>
      </c>
    </row>
    <row r="55" spans="1:10" ht="36.75" customHeight="1" x14ac:dyDescent="0.2">
      <c r="A55" s="124"/>
      <c r="B55" s="129" t="s">
        <v>67</v>
      </c>
      <c r="C55" s="198" t="s">
        <v>68</v>
      </c>
      <c r="D55" s="199"/>
      <c r="E55" s="199"/>
      <c r="F55" s="135" t="s">
        <v>25</v>
      </c>
      <c r="G55" s="136"/>
      <c r="H55" s="136"/>
      <c r="I55" s="136">
        <f>'SO 01 01 Pol'!G82</f>
        <v>0</v>
      </c>
      <c r="J55" s="133" t="str">
        <f>IF(I70=0,"",I55/I70*100)</f>
        <v/>
      </c>
    </row>
    <row r="56" spans="1:10" ht="36.75" customHeight="1" x14ac:dyDescent="0.2">
      <c r="A56" s="124"/>
      <c r="B56" s="129" t="s">
        <v>69</v>
      </c>
      <c r="C56" s="198" t="s">
        <v>70</v>
      </c>
      <c r="D56" s="199"/>
      <c r="E56" s="199"/>
      <c r="F56" s="135" t="s">
        <v>25</v>
      </c>
      <c r="G56" s="136"/>
      <c r="H56" s="136"/>
      <c r="I56" s="136">
        <f>'SO 01 01 Pol'!G86</f>
        <v>0</v>
      </c>
      <c r="J56" s="133" t="str">
        <f>IF(I70=0,"",I56/I70*100)</f>
        <v/>
      </c>
    </row>
    <row r="57" spans="1:10" ht="36.75" customHeight="1" x14ac:dyDescent="0.2">
      <c r="A57" s="124"/>
      <c r="B57" s="129" t="s">
        <v>71</v>
      </c>
      <c r="C57" s="198" t="s">
        <v>72</v>
      </c>
      <c r="D57" s="199"/>
      <c r="E57" s="199"/>
      <c r="F57" s="135" t="s">
        <v>25</v>
      </c>
      <c r="G57" s="136"/>
      <c r="H57" s="136"/>
      <c r="I57" s="136">
        <f>'SO 01 01 Pol'!G314</f>
        <v>0</v>
      </c>
      <c r="J57" s="133" t="str">
        <f>IF(I70=0,"",I57/I70*100)</f>
        <v/>
      </c>
    </row>
    <row r="58" spans="1:10" ht="36.75" customHeight="1" x14ac:dyDescent="0.2">
      <c r="A58" s="124"/>
      <c r="B58" s="129" t="s">
        <v>73</v>
      </c>
      <c r="C58" s="198" t="s">
        <v>74</v>
      </c>
      <c r="D58" s="199"/>
      <c r="E58" s="199"/>
      <c r="F58" s="135" t="s">
        <v>25</v>
      </c>
      <c r="G58" s="136"/>
      <c r="H58" s="136"/>
      <c r="I58" s="136">
        <f>'SO 01 01 Pol'!G317</f>
        <v>0</v>
      </c>
      <c r="J58" s="133" t="str">
        <f>IF(I70=0,"",I58/I70*100)</f>
        <v/>
      </c>
    </row>
    <row r="59" spans="1:10" ht="36.75" customHeight="1" x14ac:dyDescent="0.2">
      <c r="A59" s="124"/>
      <c r="B59" s="129" t="s">
        <v>75</v>
      </c>
      <c r="C59" s="198" t="s">
        <v>76</v>
      </c>
      <c r="D59" s="199"/>
      <c r="E59" s="199"/>
      <c r="F59" s="135" t="s">
        <v>25</v>
      </c>
      <c r="G59" s="136"/>
      <c r="H59" s="136"/>
      <c r="I59" s="136">
        <f>'SO 01 01 Pol'!G339</f>
        <v>0</v>
      </c>
      <c r="J59" s="133" t="str">
        <f>IF(I70=0,"",I59/I70*100)</f>
        <v/>
      </c>
    </row>
    <row r="60" spans="1:10" ht="36.75" customHeight="1" x14ac:dyDescent="0.2">
      <c r="A60" s="124"/>
      <c r="B60" s="129" t="s">
        <v>77</v>
      </c>
      <c r="C60" s="198" t="s">
        <v>78</v>
      </c>
      <c r="D60" s="199"/>
      <c r="E60" s="199"/>
      <c r="F60" s="135" t="s">
        <v>25</v>
      </c>
      <c r="G60" s="136"/>
      <c r="H60" s="136"/>
      <c r="I60" s="136">
        <f>'SO 01 01 Pol'!G372</f>
        <v>0</v>
      </c>
      <c r="J60" s="133" t="str">
        <f>IF(I70=0,"",I60/I70*100)</f>
        <v/>
      </c>
    </row>
    <row r="61" spans="1:10" ht="36.75" customHeight="1" x14ac:dyDescent="0.2">
      <c r="A61" s="124"/>
      <c r="B61" s="129" t="s">
        <v>79</v>
      </c>
      <c r="C61" s="198" t="s">
        <v>80</v>
      </c>
      <c r="D61" s="199"/>
      <c r="E61" s="199"/>
      <c r="F61" s="135" t="s">
        <v>25</v>
      </c>
      <c r="G61" s="136"/>
      <c r="H61" s="136"/>
      <c r="I61" s="136">
        <f>'SO 01 01 Pol'!G521</f>
        <v>0</v>
      </c>
      <c r="J61" s="133" t="str">
        <f>IF(I70=0,"",I61/I70*100)</f>
        <v/>
      </c>
    </row>
    <row r="62" spans="1:10" ht="36.75" customHeight="1" x14ac:dyDescent="0.2">
      <c r="A62" s="124"/>
      <c r="B62" s="129" t="s">
        <v>81</v>
      </c>
      <c r="C62" s="198" t="s">
        <v>82</v>
      </c>
      <c r="D62" s="199"/>
      <c r="E62" s="199"/>
      <c r="F62" s="135" t="s">
        <v>25</v>
      </c>
      <c r="G62" s="136"/>
      <c r="H62" s="136"/>
      <c r="I62" s="136">
        <f>'SO 01 01 Pol'!G572</f>
        <v>0</v>
      </c>
      <c r="J62" s="133" t="str">
        <f>IF(I70=0,"",I62/I70*100)</f>
        <v/>
      </c>
    </row>
    <row r="63" spans="1:10" ht="36.75" customHeight="1" x14ac:dyDescent="0.2">
      <c r="A63" s="124"/>
      <c r="B63" s="129" t="s">
        <v>83</v>
      </c>
      <c r="C63" s="198" t="s">
        <v>84</v>
      </c>
      <c r="D63" s="199"/>
      <c r="E63" s="199"/>
      <c r="F63" s="135" t="s">
        <v>25</v>
      </c>
      <c r="G63" s="136"/>
      <c r="H63" s="136"/>
      <c r="I63" s="136">
        <f>'SO 01 01 Pol'!G637</f>
        <v>0</v>
      </c>
      <c r="J63" s="133" t="str">
        <f>IF(I70=0,"",I63/I70*100)</f>
        <v/>
      </c>
    </row>
    <row r="64" spans="1:10" ht="36.75" customHeight="1" x14ac:dyDescent="0.2">
      <c r="A64" s="124"/>
      <c r="B64" s="129" t="s">
        <v>85</v>
      </c>
      <c r="C64" s="198" t="s">
        <v>86</v>
      </c>
      <c r="D64" s="199"/>
      <c r="E64" s="199"/>
      <c r="F64" s="135" t="s">
        <v>25</v>
      </c>
      <c r="G64" s="136"/>
      <c r="H64" s="136"/>
      <c r="I64" s="136">
        <f>'SO 01 01 Pol'!G664</f>
        <v>0</v>
      </c>
      <c r="J64" s="133" t="str">
        <f>IF(I70=0,"",I64/I70*100)</f>
        <v/>
      </c>
    </row>
    <row r="65" spans="1:10" ht="36.75" customHeight="1" x14ac:dyDescent="0.2">
      <c r="A65" s="124"/>
      <c r="B65" s="129" t="s">
        <v>87</v>
      </c>
      <c r="C65" s="198" t="s">
        <v>88</v>
      </c>
      <c r="D65" s="199"/>
      <c r="E65" s="199"/>
      <c r="F65" s="135" t="s">
        <v>25</v>
      </c>
      <c r="G65" s="136"/>
      <c r="H65" s="136"/>
      <c r="I65" s="136">
        <f>'SO 01 01 Pol'!G689</f>
        <v>0</v>
      </c>
      <c r="J65" s="133" t="str">
        <f>IF(I70=0,"",I65/I70*100)</f>
        <v/>
      </c>
    </row>
    <row r="66" spans="1:10" ht="36.75" customHeight="1" x14ac:dyDescent="0.2">
      <c r="A66" s="124"/>
      <c r="B66" s="129" t="s">
        <v>89</v>
      </c>
      <c r="C66" s="198" t="s">
        <v>90</v>
      </c>
      <c r="D66" s="199"/>
      <c r="E66" s="199"/>
      <c r="F66" s="135" t="s">
        <v>26</v>
      </c>
      <c r="G66" s="136"/>
      <c r="H66" s="136"/>
      <c r="I66" s="136">
        <f>'SO 01 01 Pol'!G716</f>
        <v>0</v>
      </c>
      <c r="J66" s="133" t="str">
        <f>IF(I70=0,"",I66/I70*100)</f>
        <v/>
      </c>
    </row>
    <row r="67" spans="1:10" ht="36.75" customHeight="1" x14ac:dyDescent="0.2">
      <c r="A67" s="124"/>
      <c r="B67" s="129" t="s">
        <v>91</v>
      </c>
      <c r="C67" s="198" t="s">
        <v>92</v>
      </c>
      <c r="D67" s="199"/>
      <c r="E67" s="199"/>
      <c r="F67" s="135" t="s">
        <v>93</v>
      </c>
      <c r="G67" s="136"/>
      <c r="H67" s="136"/>
      <c r="I67" s="136">
        <f>'SO 01 01 Pol'!G723</f>
        <v>0</v>
      </c>
      <c r="J67" s="133" t="str">
        <f>IF(I70=0,"",I67/I70*100)</f>
        <v/>
      </c>
    </row>
    <row r="68" spans="1:10" ht="36.75" customHeight="1" x14ac:dyDescent="0.2">
      <c r="A68" s="124"/>
      <c r="B68" s="129" t="s">
        <v>94</v>
      </c>
      <c r="C68" s="198" t="s">
        <v>27</v>
      </c>
      <c r="D68" s="199"/>
      <c r="E68" s="199"/>
      <c r="F68" s="135" t="s">
        <v>94</v>
      </c>
      <c r="G68" s="136"/>
      <c r="H68" s="136"/>
      <c r="I68" s="136">
        <f>'SO 01 01 Pol'!G735</f>
        <v>0</v>
      </c>
      <c r="J68" s="133" t="str">
        <f>IF(I70=0,"",I68/I70*100)</f>
        <v/>
      </c>
    </row>
    <row r="69" spans="1:10" ht="36.75" customHeight="1" x14ac:dyDescent="0.2">
      <c r="A69" s="124"/>
      <c r="B69" s="129" t="s">
        <v>95</v>
      </c>
      <c r="C69" s="198" t="s">
        <v>28</v>
      </c>
      <c r="D69" s="199"/>
      <c r="E69" s="199"/>
      <c r="F69" s="135" t="s">
        <v>95</v>
      </c>
      <c r="G69" s="136"/>
      <c r="H69" s="136"/>
      <c r="I69" s="136">
        <f>'SO 01 01 Pol'!G748</f>
        <v>0</v>
      </c>
      <c r="J69" s="133" t="str">
        <f>IF(I70=0,"",I69/I70*100)</f>
        <v/>
      </c>
    </row>
    <row r="70" spans="1:10" ht="25.5" customHeight="1" x14ac:dyDescent="0.2">
      <c r="A70" s="125"/>
      <c r="B70" s="130" t="s">
        <v>1</v>
      </c>
      <c r="C70" s="131"/>
      <c r="D70" s="132"/>
      <c r="E70" s="132"/>
      <c r="F70" s="137"/>
      <c r="G70" s="138"/>
      <c r="H70" s="138"/>
      <c r="I70" s="138">
        <f>SUM(I50:I69)</f>
        <v>0</v>
      </c>
      <c r="J70" s="134">
        <f>SUM(J50:J69)</f>
        <v>0</v>
      </c>
    </row>
    <row r="71" spans="1:10" x14ac:dyDescent="0.2">
      <c r="F71" s="87"/>
      <c r="G71" s="87"/>
      <c r="H71" s="87"/>
      <c r="I71" s="87"/>
      <c r="J71" s="88"/>
    </row>
    <row r="72" spans="1:10" x14ac:dyDescent="0.2">
      <c r="F72" s="87"/>
      <c r="G72" s="87"/>
      <c r="H72" s="87"/>
      <c r="I72" s="87"/>
      <c r="J72" s="88"/>
    </row>
    <row r="73" spans="1:10" x14ac:dyDescent="0.2">
      <c r="F73" s="87"/>
      <c r="G73" s="87"/>
      <c r="H73" s="87"/>
      <c r="I73" s="87"/>
      <c r="J73" s="88"/>
    </row>
  </sheetData>
  <sheetProtection algorithmName="SHA-512" hashValue="vFPyHj+OTK9xbNKVzGq8oVP0zB/SgwdfSucjcPcXTFjbaCOFIe+c/6I3kGQB8momE3Jwi725+rXkXzvP8hecng==" saltValue="BJy5EUKsm/muri0hWRsl1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password="EA1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2" t="s">
        <v>96</v>
      </c>
      <c r="B1" s="262"/>
      <c r="C1" s="262"/>
      <c r="D1" s="262"/>
      <c r="E1" s="262"/>
      <c r="F1" s="262"/>
      <c r="G1" s="262"/>
      <c r="AG1" t="s">
        <v>97</v>
      </c>
    </row>
    <row r="2" spans="1:60" ht="24.95" customHeight="1" x14ac:dyDescent="0.2">
      <c r="A2" s="140" t="s">
        <v>7</v>
      </c>
      <c r="B2" s="49" t="s">
        <v>49</v>
      </c>
      <c r="C2" s="263" t="s">
        <v>50</v>
      </c>
      <c r="D2" s="264"/>
      <c r="E2" s="264"/>
      <c r="F2" s="264"/>
      <c r="G2" s="265"/>
      <c r="AG2" t="s">
        <v>98</v>
      </c>
    </row>
    <row r="3" spans="1:60" ht="24.95" customHeight="1" x14ac:dyDescent="0.2">
      <c r="A3" s="140" t="s">
        <v>8</v>
      </c>
      <c r="B3" s="49" t="s">
        <v>45</v>
      </c>
      <c r="C3" s="263" t="s">
        <v>46</v>
      </c>
      <c r="D3" s="264"/>
      <c r="E3" s="264"/>
      <c r="F3" s="264"/>
      <c r="G3" s="265"/>
      <c r="AC3" s="122" t="s">
        <v>98</v>
      </c>
      <c r="AG3" t="s">
        <v>99</v>
      </c>
    </row>
    <row r="4" spans="1:60" ht="24.95" customHeight="1" x14ac:dyDescent="0.2">
      <c r="A4" s="141" t="s">
        <v>9</v>
      </c>
      <c r="B4" s="142" t="s">
        <v>43</v>
      </c>
      <c r="C4" s="266" t="s">
        <v>44</v>
      </c>
      <c r="D4" s="267"/>
      <c r="E4" s="267"/>
      <c r="F4" s="267"/>
      <c r="G4" s="268"/>
      <c r="AG4" t="s">
        <v>100</v>
      </c>
    </row>
    <row r="5" spans="1:60" x14ac:dyDescent="0.2">
      <c r="D5" s="10"/>
    </row>
    <row r="6" spans="1:60" ht="38.25" x14ac:dyDescent="0.2">
      <c r="A6" s="144" t="s">
        <v>101</v>
      </c>
      <c r="B6" s="146" t="s">
        <v>102</v>
      </c>
      <c r="C6" s="146" t="s">
        <v>103</v>
      </c>
      <c r="D6" s="145" t="s">
        <v>104</v>
      </c>
      <c r="E6" s="144" t="s">
        <v>105</v>
      </c>
      <c r="F6" s="143" t="s">
        <v>106</v>
      </c>
      <c r="G6" s="144" t="s">
        <v>29</v>
      </c>
      <c r="H6" s="147" t="s">
        <v>30</v>
      </c>
      <c r="I6" s="147" t="s">
        <v>107</v>
      </c>
      <c r="J6" s="147" t="s">
        <v>31</v>
      </c>
      <c r="K6" s="147" t="s">
        <v>108</v>
      </c>
      <c r="L6" s="147" t="s">
        <v>109</v>
      </c>
      <c r="M6" s="147" t="s">
        <v>110</v>
      </c>
      <c r="N6" s="147" t="s">
        <v>111</v>
      </c>
      <c r="O6" s="147" t="s">
        <v>112</v>
      </c>
      <c r="P6" s="147" t="s">
        <v>113</v>
      </c>
      <c r="Q6" s="147" t="s">
        <v>114</v>
      </c>
      <c r="R6" s="147" t="s">
        <v>115</v>
      </c>
      <c r="S6" s="147" t="s">
        <v>116</v>
      </c>
      <c r="T6" s="147" t="s">
        <v>117</v>
      </c>
      <c r="U6" s="147" t="s">
        <v>118</v>
      </c>
      <c r="V6" s="147" t="s">
        <v>119</v>
      </c>
      <c r="W6" s="147" t="s">
        <v>120</v>
      </c>
      <c r="X6" s="147" t="s">
        <v>121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5" t="s">
        <v>122</v>
      </c>
      <c r="B8" s="166" t="s">
        <v>57</v>
      </c>
      <c r="C8" s="188" t="s">
        <v>58</v>
      </c>
      <c r="D8" s="167"/>
      <c r="E8" s="168"/>
      <c r="F8" s="169"/>
      <c r="G8" s="169">
        <f>SUMIF(AG9:AG49,"&lt;&gt;NOR",G9:G49)</f>
        <v>0</v>
      </c>
      <c r="H8" s="169"/>
      <c r="I8" s="169">
        <f>SUM(I9:I49)</f>
        <v>0</v>
      </c>
      <c r="J8" s="169"/>
      <c r="K8" s="169">
        <f>SUM(K9:K49)</f>
        <v>0</v>
      </c>
      <c r="L8" s="169"/>
      <c r="M8" s="169">
        <f>SUM(M9:M49)</f>
        <v>0</v>
      </c>
      <c r="N8" s="169"/>
      <c r="O8" s="169">
        <f>SUM(O9:O49)</f>
        <v>7.75</v>
      </c>
      <c r="P8" s="169"/>
      <c r="Q8" s="169">
        <f>SUM(Q9:Q49)</f>
        <v>0</v>
      </c>
      <c r="R8" s="169"/>
      <c r="S8" s="169"/>
      <c r="T8" s="170"/>
      <c r="U8" s="164"/>
      <c r="V8" s="164">
        <f>SUM(V9:V49)</f>
        <v>521.2299999999999</v>
      </c>
      <c r="W8" s="164"/>
      <c r="X8" s="164"/>
      <c r="AG8" t="s">
        <v>123</v>
      </c>
    </row>
    <row r="9" spans="1:60" ht="22.5" outlineLevel="1" x14ac:dyDescent="0.2">
      <c r="A9" s="171">
        <v>1</v>
      </c>
      <c r="B9" s="172" t="s">
        <v>124</v>
      </c>
      <c r="C9" s="189" t="s">
        <v>125</v>
      </c>
      <c r="D9" s="173" t="s">
        <v>126</v>
      </c>
      <c r="E9" s="174">
        <v>197.74862999999999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1.1990000000000001E-2</v>
      </c>
      <c r="O9" s="176">
        <f>ROUND(E9*N9,2)</f>
        <v>2.37</v>
      </c>
      <c r="P9" s="176">
        <v>0</v>
      </c>
      <c r="Q9" s="176">
        <f>ROUND(E9*P9,2)</f>
        <v>0</v>
      </c>
      <c r="R9" s="176" t="s">
        <v>127</v>
      </c>
      <c r="S9" s="176" t="s">
        <v>128</v>
      </c>
      <c r="T9" s="177" t="s">
        <v>128</v>
      </c>
      <c r="U9" s="158">
        <v>0.76900000000000002</v>
      </c>
      <c r="V9" s="158">
        <f>ROUND(E9*U9,2)</f>
        <v>152.07</v>
      </c>
      <c r="W9" s="158"/>
      <c r="X9" s="158" t="s">
        <v>129</v>
      </c>
      <c r="Y9" s="148"/>
      <c r="Z9" s="148"/>
      <c r="AA9" s="148"/>
      <c r="AB9" s="148"/>
      <c r="AC9" s="148"/>
      <c r="AD9" s="148"/>
      <c r="AE9" s="148"/>
      <c r="AF9" s="148"/>
      <c r="AG9" s="148" t="s">
        <v>130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0" t="s">
        <v>131</v>
      </c>
      <c r="D10" s="160"/>
      <c r="E10" s="161">
        <v>16.649999999999999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132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90" t="s">
        <v>133</v>
      </c>
      <c r="D11" s="160"/>
      <c r="E11" s="161">
        <v>16.73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132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0" t="s">
        <v>134</v>
      </c>
      <c r="D12" s="160"/>
      <c r="E12" s="161">
        <v>10.41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132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0" t="s">
        <v>135</v>
      </c>
      <c r="D13" s="160"/>
      <c r="E13" s="161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132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90" t="s">
        <v>136</v>
      </c>
      <c r="D14" s="160"/>
      <c r="E14" s="161">
        <v>28.24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132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0" t="s">
        <v>137</v>
      </c>
      <c r="D15" s="160"/>
      <c r="E15" s="161">
        <v>25.97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132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0" t="s">
        <v>138</v>
      </c>
      <c r="D16" s="160"/>
      <c r="E16" s="161">
        <v>7.19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132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0" t="s">
        <v>139</v>
      </c>
      <c r="D17" s="160"/>
      <c r="E17" s="161">
        <v>23.37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132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0" t="s">
        <v>140</v>
      </c>
      <c r="D18" s="160"/>
      <c r="E18" s="161">
        <v>7.1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132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0" t="s">
        <v>135</v>
      </c>
      <c r="D19" s="160"/>
      <c r="E19" s="161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132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0" t="s">
        <v>141</v>
      </c>
      <c r="D20" s="160"/>
      <c r="E20" s="161">
        <v>26.26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132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0" t="s">
        <v>135</v>
      </c>
      <c r="D21" s="160"/>
      <c r="E21" s="161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132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0" t="s">
        <v>142</v>
      </c>
      <c r="D22" s="160"/>
      <c r="E22" s="161">
        <v>35.83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132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1">
        <v>2</v>
      </c>
      <c r="B23" s="172" t="s">
        <v>143</v>
      </c>
      <c r="C23" s="189" t="s">
        <v>144</v>
      </c>
      <c r="D23" s="173" t="s">
        <v>126</v>
      </c>
      <c r="E23" s="174">
        <v>12.27825</v>
      </c>
      <c r="F23" s="175"/>
      <c r="G23" s="176">
        <f>ROUND(E23*F23,2)</f>
        <v>0</v>
      </c>
      <c r="H23" s="175"/>
      <c r="I23" s="176">
        <f>ROUND(E23*H23,2)</f>
        <v>0</v>
      </c>
      <c r="J23" s="175"/>
      <c r="K23" s="176">
        <f>ROUND(E23*J23,2)</f>
        <v>0</v>
      </c>
      <c r="L23" s="176">
        <v>21</v>
      </c>
      <c r="M23" s="176">
        <f>G23*(1+L23/100)</f>
        <v>0</v>
      </c>
      <c r="N23" s="176">
        <v>0</v>
      </c>
      <c r="O23" s="176">
        <f>ROUND(E23*N23,2)</f>
        <v>0</v>
      </c>
      <c r="P23" s="176">
        <v>0</v>
      </c>
      <c r="Q23" s="176">
        <f>ROUND(E23*P23,2)</f>
        <v>0</v>
      </c>
      <c r="R23" s="176" t="s">
        <v>127</v>
      </c>
      <c r="S23" s="176" t="s">
        <v>128</v>
      </c>
      <c r="T23" s="177" t="s">
        <v>128</v>
      </c>
      <c r="U23" s="158">
        <v>0.31</v>
      </c>
      <c r="V23" s="158">
        <f>ROUND(E23*U23,2)</f>
        <v>3.81</v>
      </c>
      <c r="W23" s="158"/>
      <c r="X23" s="158" t="s">
        <v>129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130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0" t="s">
        <v>145</v>
      </c>
      <c r="D24" s="160"/>
      <c r="E24" s="161">
        <v>1.58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132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0" t="s">
        <v>146</v>
      </c>
      <c r="D25" s="160"/>
      <c r="E25" s="161">
        <v>1.39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132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0" t="s">
        <v>147</v>
      </c>
      <c r="D26" s="160"/>
      <c r="E26" s="161">
        <v>0.27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132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0" t="s">
        <v>148</v>
      </c>
      <c r="D27" s="160"/>
      <c r="E27" s="161">
        <v>1.59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132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0" t="s">
        <v>135</v>
      </c>
      <c r="D28" s="160"/>
      <c r="E28" s="161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132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0" t="s">
        <v>149</v>
      </c>
      <c r="D29" s="160"/>
      <c r="E29" s="161">
        <v>7.45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132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1">
        <v>3</v>
      </c>
      <c r="B30" s="172" t="s">
        <v>150</v>
      </c>
      <c r="C30" s="189" t="s">
        <v>151</v>
      </c>
      <c r="D30" s="173" t="s">
        <v>126</v>
      </c>
      <c r="E30" s="174">
        <v>11.82305</v>
      </c>
      <c r="F30" s="175"/>
      <c r="G30" s="176">
        <f>ROUND(E30*F30,2)</f>
        <v>0</v>
      </c>
      <c r="H30" s="175"/>
      <c r="I30" s="176">
        <f>ROUND(E30*H30,2)</f>
        <v>0</v>
      </c>
      <c r="J30" s="175"/>
      <c r="K30" s="176">
        <f>ROUND(E30*J30,2)</f>
        <v>0</v>
      </c>
      <c r="L30" s="176">
        <v>21</v>
      </c>
      <c r="M30" s="176">
        <f>G30*(1+L30/100)</f>
        <v>0</v>
      </c>
      <c r="N30" s="176">
        <v>0</v>
      </c>
      <c r="O30" s="176">
        <f>ROUND(E30*N30,2)</f>
        <v>0</v>
      </c>
      <c r="P30" s="176">
        <v>0</v>
      </c>
      <c r="Q30" s="176">
        <f>ROUND(E30*P30,2)</f>
        <v>0</v>
      </c>
      <c r="R30" s="176" t="s">
        <v>127</v>
      </c>
      <c r="S30" s="176" t="s">
        <v>128</v>
      </c>
      <c r="T30" s="177" t="s">
        <v>128</v>
      </c>
      <c r="U30" s="158">
        <v>0.2</v>
      </c>
      <c r="V30" s="158">
        <f>ROUND(E30*U30,2)</f>
        <v>2.36</v>
      </c>
      <c r="W30" s="158"/>
      <c r="X30" s="158" t="s">
        <v>129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130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0" t="s">
        <v>152</v>
      </c>
      <c r="D31" s="160"/>
      <c r="E31" s="161">
        <v>6.12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132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0" t="s">
        <v>153</v>
      </c>
      <c r="D32" s="160"/>
      <c r="E32" s="161">
        <v>2.35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132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0" t="s">
        <v>154</v>
      </c>
      <c r="D33" s="160"/>
      <c r="E33" s="161">
        <v>3.35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132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 x14ac:dyDescent="0.2">
      <c r="A34" s="171">
        <v>4</v>
      </c>
      <c r="B34" s="172" t="s">
        <v>155</v>
      </c>
      <c r="C34" s="189" t="s">
        <v>156</v>
      </c>
      <c r="D34" s="173" t="s">
        <v>126</v>
      </c>
      <c r="E34" s="174">
        <v>351.96904999999998</v>
      </c>
      <c r="F34" s="175"/>
      <c r="G34" s="176">
        <f>ROUND(E34*F34,2)</f>
        <v>0</v>
      </c>
      <c r="H34" s="175"/>
      <c r="I34" s="176">
        <f>ROUND(E34*H34,2)</f>
        <v>0</v>
      </c>
      <c r="J34" s="175"/>
      <c r="K34" s="176">
        <f>ROUND(E34*J34,2)</f>
        <v>0</v>
      </c>
      <c r="L34" s="176">
        <v>21</v>
      </c>
      <c r="M34" s="176">
        <f>G34*(1+L34/100)</f>
        <v>0</v>
      </c>
      <c r="N34" s="176">
        <v>1.2149999999999999E-2</v>
      </c>
      <c r="O34" s="176">
        <f>ROUND(E34*N34,2)</f>
        <v>4.28</v>
      </c>
      <c r="P34" s="176">
        <v>0</v>
      </c>
      <c r="Q34" s="176">
        <f>ROUND(E34*P34,2)</f>
        <v>0</v>
      </c>
      <c r="R34" s="176" t="s">
        <v>127</v>
      </c>
      <c r="S34" s="176" t="s">
        <v>128</v>
      </c>
      <c r="T34" s="177" t="s">
        <v>128</v>
      </c>
      <c r="U34" s="158">
        <v>1.0109999999999999</v>
      </c>
      <c r="V34" s="158">
        <f>ROUND(E34*U34,2)</f>
        <v>355.84</v>
      </c>
      <c r="W34" s="158"/>
      <c r="X34" s="158" t="s">
        <v>129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130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0" t="s">
        <v>157</v>
      </c>
      <c r="D35" s="160"/>
      <c r="E35" s="161">
        <v>56.72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132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0" t="s">
        <v>158</v>
      </c>
      <c r="D36" s="160"/>
      <c r="E36" s="161">
        <v>65.64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132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0" t="s">
        <v>159</v>
      </c>
      <c r="D37" s="160"/>
      <c r="E37" s="161">
        <v>71.8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132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0" t="s">
        <v>160</v>
      </c>
      <c r="D38" s="160"/>
      <c r="E38" s="161">
        <v>20.96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132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0" t="s">
        <v>161</v>
      </c>
      <c r="D39" s="160"/>
      <c r="E39" s="161">
        <v>50.6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132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0" t="s">
        <v>162</v>
      </c>
      <c r="D40" s="160"/>
      <c r="E40" s="161">
        <v>73.92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132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0" t="s">
        <v>163</v>
      </c>
      <c r="D41" s="160"/>
      <c r="E41" s="161">
        <v>12.32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132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71">
        <v>5</v>
      </c>
      <c r="B42" s="172" t="s">
        <v>164</v>
      </c>
      <c r="C42" s="189" t="s">
        <v>165</v>
      </c>
      <c r="D42" s="173" t="s">
        <v>126</v>
      </c>
      <c r="E42" s="174">
        <v>12.324</v>
      </c>
      <c r="F42" s="175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21</v>
      </c>
      <c r="M42" s="176">
        <f>G42*(1+L42/100)</f>
        <v>0</v>
      </c>
      <c r="N42" s="176">
        <v>0</v>
      </c>
      <c r="O42" s="176">
        <f>ROUND(E42*N42,2)</f>
        <v>0</v>
      </c>
      <c r="P42" s="176">
        <v>0</v>
      </c>
      <c r="Q42" s="176">
        <f>ROUND(E42*P42,2)</f>
        <v>0</v>
      </c>
      <c r="R42" s="176" t="s">
        <v>127</v>
      </c>
      <c r="S42" s="176" t="s">
        <v>128</v>
      </c>
      <c r="T42" s="177" t="s">
        <v>128</v>
      </c>
      <c r="U42" s="158">
        <v>0.57999999999999996</v>
      </c>
      <c r="V42" s="158">
        <f>ROUND(E42*U42,2)</f>
        <v>7.15</v>
      </c>
      <c r="W42" s="158"/>
      <c r="X42" s="158" t="s">
        <v>129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130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0" t="s">
        <v>166</v>
      </c>
      <c r="D43" s="160"/>
      <c r="E43" s="161">
        <v>12.32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132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1">
        <v>6</v>
      </c>
      <c r="B44" s="172" t="s">
        <v>167</v>
      </c>
      <c r="C44" s="189" t="s">
        <v>168</v>
      </c>
      <c r="D44" s="173" t="s">
        <v>126</v>
      </c>
      <c r="E44" s="174">
        <v>91.867900000000006</v>
      </c>
      <c r="F44" s="175"/>
      <c r="G44" s="176">
        <f>ROUND(E44*F44,2)</f>
        <v>0</v>
      </c>
      <c r="H44" s="175"/>
      <c r="I44" s="176">
        <f>ROUND(E44*H44,2)</f>
        <v>0</v>
      </c>
      <c r="J44" s="175"/>
      <c r="K44" s="176">
        <f>ROUND(E44*J44,2)</f>
        <v>0</v>
      </c>
      <c r="L44" s="176">
        <v>21</v>
      </c>
      <c r="M44" s="176">
        <f>G44*(1+L44/100)</f>
        <v>0</v>
      </c>
      <c r="N44" s="176">
        <v>1.1990000000000001E-2</v>
      </c>
      <c r="O44" s="176">
        <f>ROUND(E44*N44,2)</f>
        <v>1.1000000000000001</v>
      </c>
      <c r="P44" s="176">
        <v>0</v>
      </c>
      <c r="Q44" s="176">
        <f>ROUND(E44*P44,2)</f>
        <v>0</v>
      </c>
      <c r="R44" s="176"/>
      <c r="S44" s="176" t="s">
        <v>169</v>
      </c>
      <c r="T44" s="177" t="s">
        <v>170</v>
      </c>
      <c r="U44" s="158">
        <v>0</v>
      </c>
      <c r="V44" s="158">
        <f>ROUND(E44*U44,2)</f>
        <v>0</v>
      </c>
      <c r="W44" s="158"/>
      <c r="X44" s="158" t="s">
        <v>129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130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0" t="s">
        <v>136</v>
      </c>
      <c r="D45" s="160"/>
      <c r="E45" s="161">
        <v>28.24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132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0" t="s">
        <v>137</v>
      </c>
      <c r="D46" s="160"/>
      <c r="E46" s="161">
        <v>25.97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132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0" t="s">
        <v>138</v>
      </c>
      <c r="D47" s="160"/>
      <c r="E47" s="161">
        <v>7.19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132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0" t="s">
        <v>139</v>
      </c>
      <c r="D48" s="160"/>
      <c r="E48" s="161">
        <v>23.37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132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0" t="s">
        <v>140</v>
      </c>
      <c r="D49" s="160"/>
      <c r="E49" s="161">
        <v>7.1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132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65" t="s">
        <v>122</v>
      </c>
      <c r="B50" s="166" t="s">
        <v>59</v>
      </c>
      <c r="C50" s="188" t="s">
        <v>60</v>
      </c>
      <c r="D50" s="167"/>
      <c r="E50" s="168"/>
      <c r="F50" s="169"/>
      <c r="G50" s="169">
        <f>SUMIF(AG51:AG53,"&lt;&gt;NOR",G51:G53)</f>
        <v>0</v>
      </c>
      <c r="H50" s="169"/>
      <c r="I50" s="169">
        <f>SUM(I51:I53)</f>
        <v>0</v>
      </c>
      <c r="J50" s="169"/>
      <c r="K50" s="169">
        <f>SUM(K51:K53)</f>
        <v>0</v>
      </c>
      <c r="L50" s="169"/>
      <c r="M50" s="169">
        <f>SUM(M51:M53)</f>
        <v>0</v>
      </c>
      <c r="N50" s="169"/>
      <c r="O50" s="169">
        <f>SUM(O51:O53)</f>
        <v>0.04</v>
      </c>
      <c r="P50" s="169"/>
      <c r="Q50" s="169">
        <f>SUM(Q51:Q53)</f>
        <v>0</v>
      </c>
      <c r="R50" s="169"/>
      <c r="S50" s="169"/>
      <c r="T50" s="170"/>
      <c r="U50" s="164"/>
      <c r="V50" s="164">
        <f>SUM(V51:V53)</f>
        <v>4.63</v>
      </c>
      <c r="W50" s="164"/>
      <c r="X50" s="164"/>
      <c r="AG50" t="s">
        <v>123</v>
      </c>
    </row>
    <row r="51" spans="1:60" ht="22.5" outlineLevel="1" x14ac:dyDescent="0.2">
      <c r="A51" s="171">
        <v>7</v>
      </c>
      <c r="B51" s="172" t="s">
        <v>171</v>
      </c>
      <c r="C51" s="189" t="s">
        <v>172</v>
      </c>
      <c r="D51" s="173" t="s">
        <v>126</v>
      </c>
      <c r="E51" s="174">
        <v>11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76">
        <v>4.0299999999999997E-3</v>
      </c>
      <c r="O51" s="176">
        <f>ROUND(E51*N51,2)</f>
        <v>0.04</v>
      </c>
      <c r="P51" s="176">
        <v>0</v>
      </c>
      <c r="Q51" s="176">
        <f>ROUND(E51*P51,2)</f>
        <v>0</v>
      </c>
      <c r="R51" s="176" t="s">
        <v>173</v>
      </c>
      <c r="S51" s="176" t="s">
        <v>128</v>
      </c>
      <c r="T51" s="177" t="s">
        <v>128</v>
      </c>
      <c r="U51" s="158">
        <v>0.42099999999999999</v>
      </c>
      <c r="V51" s="158">
        <f>ROUND(E51*U51,2)</f>
        <v>4.63</v>
      </c>
      <c r="W51" s="158"/>
      <c r="X51" s="158" t="s">
        <v>129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130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260" t="s">
        <v>174</v>
      </c>
      <c r="D52" s="261"/>
      <c r="E52" s="261"/>
      <c r="F52" s="261"/>
      <c r="G52" s="261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175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0" t="s">
        <v>176</v>
      </c>
      <c r="D53" s="160"/>
      <c r="E53" s="161">
        <v>11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132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x14ac:dyDescent="0.2">
      <c r="A54" s="165" t="s">
        <v>122</v>
      </c>
      <c r="B54" s="166" t="s">
        <v>61</v>
      </c>
      <c r="C54" s="188" t="s">
        <v>62</v>
      </c>
      <c r="D54" s="167"/>
      <c r="E54" s="168"/>
      <c r="F54" s="169"/>
      <c r="G54" s="169">
        <f>SUMIF(AG55:AG73,"&lt;&gt;NOR",G55:G73)</f>
        <v>0</v>
      </c>
      <c r="H54" s="169"/>
      <c r="I54" s="169">
        <f>SUM(I55:I73)</f>
        <v>0</v>
      </c>
      <c r="J54" s="169"/>
      <c r="K54" s="169">
        <f>SUM(K55:K73)</f>
        <v>0</v>
      </c>
      <c r="L54" s="169"/>
      <c r="M54" s="169">
        <f>SUM(M55:M73)</f>
        <v>0</v>
      </c>
      <c r="N54" s="169"/>
      <c r="O54" s="169">
        <f>SUM(O55:O73)</f>
        <v>21.259999999999998</v>
      </c>
      <c r="P54" s="169"/>
      <c r="Q54" s="169">
        <f>SUM(Q55:Q73)</f>
        <v>0</v>
      </c>
      <c r="R54" s="169"/>
      <c r="S54" s="169"/>
      <c r="T54" s="170"/>
      <c r="U54" s="164"/>
      <c r="V54" s="164">
        <f>SUM(V55:V73)</f>
        <v>310.69</v>
      </c>
      <c r="W54" s="164"/>
      <c r="X54" s="164"/>
      <c r="AG54" t="s">
        <v>123</v>
      </c>
    </row>
    <row r="55" spans="1:60" ht="22.5" outlineLevel="1" x14ac:dyDescent="0.2">
      <c r="A55" s="171">
        <v>8</v>
      </c>
      <c r="B55" s="172" t="s">
        <v>177</v>
      </c>
      <c r="C55" s="189" t="s">
        <v>178</v>
      </c>
      <c r="D55" s="173" t="s">
        <v>126</v>
      </c>
      <c r="E55" s="174">
        <v>1006.943</v>
      </c>
      <c r="F55" s="175"/>
      <c r="G55" s="176">
        <f>ROUND(E55*F55,2)</f>
        <v>0</v>
      </c>
      <c r="H55" s="175"/>
      <c r="I55" s="176">
        <f>ROUND(E55*H55,2)</f>
        <v>0</v>
      </c>
      <c r="J55" s="175"/>
      <c r="K55" s="176">
        <f>ROUND(E55*J55,2)</f>
        <v>0</v>
      </c>
      <c r="L55" s="176">
        <v>21</v>
      </c>
      <c r="M55" s="176">
        <f>G55*(1+L55/100)</f>
        <v>0</v>
      </c>
      <c r="N55" s="176">
        <v>1.8380000000000001E-2</v>
      </c>
      <c r="O55" s="176">
        <f>ROUND(E55*N55,2)</f>
        <v>18.510000000000002</v>
      </c>
      <c r="P55" s="176">
        <v>0</v>
      </c>
      <c r="Q55" s="176">
        <f>ROUND(E55*P55,2)</f>
        <v>0</v>
      </c>
      <c r="R55" s="176" t="s">
        <v>179</v>
      </c>
      <c r="S55" s="176" t="s">
        <v>128</v>
      </c>
      <c r="T55" s="177" t="s">
        <v>128</v>
      </c>
      <c r="U55" s="158">
        <v>0.123</v>
      </c>
      <c r="V55" s="158">
        <f>ROUND(E55*U55,2)</f>
        <v>123.85</v>
      </c>
      <c r="W55" s="158"/>
      <c r="X55" s="158" t="s">
        <v>129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180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260" t="s">
        <v>181</v>
      </c>
      <c r="D56" s="261"/>
      <c r="E56" s="261"/>
      <c r="F56" s="261"/>
      <c r="G56" s="261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175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256" t="s">
        <v>182</v>
      </c>
      <c r="D57" s="257"/>
      <c r="E57" s="257"/>
      <c r="F57" s="257"/>
      <c r="G57" s="257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183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0" t="s">
        <v>184</v>
      </c>
      <c r="D58" s="160"/>
      <c r="E58" s="161">
        <v>1006.94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132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33.75" outlineLevel="1" x14ac:dyDescent="0.2">
      <c r="A59" s="171">
        <v>9</v>
      </c>
      <c r="B59" s="172" t="s">
        <v>185</v>
      </c>
      <c r="C59" s="189" t="s">
        <v>186</v>
      </c>
      <c r="D59" s="173" t="s">
        <v>126</v>
      </c>
      <c r="E59" s="174">
        <v>2013.886</v>
      </c>
      <c r="F59" s="175"/>
      <c r="G59" s="176">
        <f>ROUND(E59*F59,2)</f>
        <v>0</v>
      </c>
      <c r="H59" s="175"/>
      <c r="I59" s="176">
        <f>ROUND(E59*H59,2)</f>
        <v>0</v>
      </c>
      <c r="J59" s="175"/>
      <c r="K59" s="176">
        <f>ROUND(E59*J59,2)</f>
        <v>0</v>
      </c>
      <c r="L59" s="176">
        <v>21</v>
      </c>
      <c r="M59" s="176">
        <f>G59*(1+L59/100)</f>
        <v>0</v>
      </c>
      <c r="N59" s="176">
        <v>8.1999999999999998E-4</v>
      </c>
      <c r="O59" s="176">
        <f>ROUND(E59*N59,2)</f>
        <v>1.65</v>
      </c>
      <c r="P59" s="176">
        <v>0</v>
      </c>
      <c r="Q59" s="176">
        <f>ROUND(E59*P59,2)</f>
        <v>0</v>
      </c>
      <c r="R59" s="176" t="s">
        <v>179</v>
      </c>
      <c r="S59" s="176" t="s">
        <v>128</v>
      </c>
      <c r="T59" s="177" t="s">
        <v>128</v>
      </c>
      <c r="U59" s="158">
        <v>6.0000000000000001E-3</v>
      </c>
      <c r="V59" s="158">
        <f>ROUND(E59*U59,2)</f>
        <v>12.08</v>
      </c>
      <c r="W59" s="158"/>
      <c r="X59" s="158" t="s">
        <v>129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180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260" t="s">
        <v>181</v>
      </c>
      <c r="D60" s="261"/>
      <c r="E60" s="261"/>
      <c r="F60" s="261"/>
      <c r="G60" s="261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175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0" t="s">
        <v>187</v>
      </c>
      <c r="D61" s="160"/>
      <c r="E61" s="161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132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0" t="s">
        <v>188</v>
      </c>
      <c r="D62" s="160"/>
      <c r="E62" s="161">
        <v>2013.89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132</v>
      </c>
      <c r="AH62" s="148">
        <v>5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71">
        <v>10</v>
      </c>
      <c r="B63" s="172" t="s">
        <v>189</v>
      </c>
      <c r="C63" s="189" t="s">
        <v>190</v>
      </c>
      <c r="D63" s="173" t="s">
        <v>126</v>
      </c>
      <c r="E63" s="174">
        <v>1006.943</v>
      </c>
      <c r="F63" s="175"/>
      <c r="G63" s="176">
        <f>ROUND(E63*F63,2)</f>
        <v>0</v>
      </c>
      <c r="H63" s="175"/>
      <c r="I63" s="176">
        <f>ROUND(E63*H63,2)</f>
        <v>0</v>
      </c>
      <c r="J63" s="175"/>
      <c r="K63" s="176">
        <f>ROUND(E63*J63,2)</f>
        <v>0</v>
      </c>
      <c r="L63" s="176">
        <v>21</v>
      </c>
      <c r="M63" s="176">
        <f>G63*(1+L63/100)</f>
        <v>0</v>
      </c>
      <c r="N63" s="176">
        <v>0</v>
      </c>
      <c r="O63" s="176">
        <f>ROUND(E63*N63,2)</f>
        <v>0</v>
      </c>
      <c r="P63" s="176">
        <v>0</v>
      </c>
      <c r="Q63" s="176">
        <f>ROUND(E63*P63,2)</f>
        <v>0</v>
      </c>
      <c r="R63" s="176" t="s">
        <v>179</v>
      </c>
      <c r="S63" s="176" t="s">
        <v>128</v>
      </c>
      <c r="T63" s="177" t="s">
        <v>128</v>
      </c>
      <c r="U63" s="158">
        <v>0.11700000000000001</v>
      </c>
      <c r="V63" s="158">
        <f>ROUND(E63*U63,2)</f>
        <v>117.81</v>
      </c>
      <c r="W63" s="158"/>
      <c r="X63" s="158" t="s">
        <v>129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180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0" t="s">
        <v>191</v>
      </c>
      <c r="D64" s="160"/>
      <c r="E64" s="161">
        <v>1006.94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132</v>
      </c>
      <c r="AH64" s="148">
        <v>5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1">
        <v>11</v>
      </c>
      <c r="B65" s="172" t="s">
        <v>192</v>
      </c>
      <c r="C65" s="189" t="s">
        <v>193</v>
      </c>
      <c r="D65" s="173" t="s">
        <v>126</v>
      </c>
      <c r="E65" s="174">
        <v>69.274850000000001</v>
      </c>
      <c r="F65" s="175"/>
      <c r="G65" s="176">
        <f>ROUND(E65*F65,2)</f>
        <v>0</v>
      </c>
      <c r="H65" s="175"/>
      <c r="I65" s="176">
        <f>ROUND(E65*H65,2)</f>
        <v>0</v>
      </c>
      <c r="J65" s="175"/>
      <c r="K65" s="176">
        <f>ROUND(E65*J65,2)</f>
        <v>0</v>
      </c>
      <c r="L65" s="176">
        <v>21</v>
      </c>
      <c r="M65" s="176">
        <f>G65*(1+L65/100)</f>
        <v>0</v>
      </c>
      <c r="N65" s="176">
        <v>1.2099999999999999E-3</v>
      </c>
      <c r="O65" s="176">
        <f>ROUND(E65*N65,2)</f>
        <v>0.08</v>
      </c>
      <c r="P65" s="176">
        <v>0</v>
      </c>
      <c r="Q65" s="176">
        <f>ROUND(E65*P65,2)</f>
        <v>0</v>
      </c>
      <c r="R65" s="176" t="s">
        <v>179</v>
      </c>
      <c r="S65" s="176" t="s">
        <v>128</v>
      </c>
      <c r="T65" s="177" t="s">
        <v>128</v>
      </c>
      <c r="U65" s="158">
        <v>0.17699999999999999</v>
      </c>
      <c r="V65" s="158">
        <f>ROUND(E65*U65,2)</f>
        <v>12.26</v>
      </c>
      <c r="W65" s="158"/>
      <c r="X65" s="158" t="s">
        <v>129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130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0" t="s">
        <v>157</v>
      </c>
      <c r="D66" s="160"/>
      <c r="E66" s="161">
        <v>56.72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132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0" t="s">
        <v>194</v>
      </c>
      <c r="D67" s="160"/>
      <c r="E67" s="161">
        <v>12.56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132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1">
        <v>12</v>
      </c>
      <c r="B68" s="172" t="s">
        <v>195</v>
      </c>
      <c r="C68" s="189" t="s">
        <v>196</v>
      </c>
      <c r="D68" s="173" t="s">
        <v>126</v>
      </c>
      <c r="E68" s="174">
        <v>171.90299999999999</v>
      </c>
      <c r="F68" s="175"/>
      <c r="G68" s="176">
        <f>ROUND(E68*F68,2)</f>
        <v>0</v>
      </c>
      <c r="H68" s="175"/>
      <c r="I68" s="176">
        <f>ROUND(E68*H68,2)</f>
        <v>0</v>
      </c>
      <c r="J68" s="175"/>
      <c r="K68" s="176">
        <f>ROUND(E68*J68,2)</f>
        <v>0</v>
      </c>
      <c r="L68" s="176">
        <v>21</v>
      </c>
      <c r="M68" s="176">
        <f>G68*(1+L68/100)</f>
        <v>0</v>
      </c>
      <c r="N68" s="176">
        <v>5.9199999999999999E-3</v>
      </c>
      <c r="O68" s="176">
        <f>ROUND(E68*N68,2)</f>
        <v>1.02</v>
      </c>
      <c r="P68" s="176">
        <v>0</v>
      </c>
      <c r="Q68" s="176">
        <f>ROUND(E68*P68,2)</f>
        <v>0</v>
      </c>
      <c r="R68" s="176" t="s">
        <v>179</v>
      </c>
      <c r="S68" s="176" t="s">
        <v>128</v>
      </c>
      <c r="T68" s="177" t="s">
        <v>128</v>
      </c>
      <c r="U68" s="158">
        <v>0.26</v>
      </c>
      <c r="V68" s="158">
        <f>ROUND(E68*U68,2)</f>
        <v>44.69</v>
      </c>
      <c r="W68" s="158"/>
      <c r="X68" s="158" t="s">
        <v>129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130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0" t="s">
        <v>197</v>
      </c>
      <c r="D69" s="160"/>
      <c r="E69" s="161">
        <v>65.47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132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0" t="s">
        <v>198</v>
      </c>
      <c r="D70" s="160"/>
      <c r="E70" s="161">
        <v>56.89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132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0" t="s">
        <v>199</v>
      </c>
      <c r="D71" s="160"/>
      <c r="E71" s="161">
        <v>49.55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132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1">
        <v>13</v>
      </c>
      <c r="B72" s="172" t="s">
        <v>200</v>
      </c>
      <c r="C72" s="189" t="s">
        <v>201</v>
      </c>
      <c r="D72" s="173" t="s">
        <v>202</v>
      </c>
      <c r="E72" s="174">
        <v>252</v>
      </c>
      <c r="F72" s="175"/>
      <c r="G72" s="176">
        <f>ROUND(E72*F72,2)</f>
        <v>0</v>
      </c>
      <c r="H72" s="175"/>
      <c r="I72" s="176">
        <f>ROUND(E72*H72,2)</f>
        <v>0</v>
      </c>
      <c r="J72" s="175"/>
      <c r="K72" s="176">
        <f>ROUND(E72*J72,2)</f>
        <v>0</v>
      </c>
      <c r="L72" s="176">
        <v>21</v>
      </c>
      <c r="M72" s="176">
        <f>G72*(1+L72/100)</f>
        <v>0</v>
      </c>
      <c r="N72" s="176">
        <v>0</v>
      </c>
      <c r="O72" s="176">
        <f>ROUND(E72*N72,2)</f>
        <v>0</v>
      </c>
      <c r="P72" s="176">
        <v>0</v>
      </c>
      <c r="Q72" s="176">
        <f>ROUND(E72*P72,2)</f>
        <v>0</v>
      </c>
      <c r="R72" s="176" t="s">
        <v>203</v>
      </c>
      <c r="S72" s="176" t="s">
        <v>128</v>
      </c>
      <c r="T72" s="177" t="s">
        <v>128</v>
      </c>
      <c r="U72" s="158">
        <v>0</v>
      </c>
      <c r="V72" s="158">
        <f>ROUND(E72*U72,2)</f>
        <v>0</v>
      </c>
      <c r="W72" s="158"/>
      <c r="X72" s="158" t="s">
        <v>204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205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0" t="s">
        <v>206</v>
      </c>
      <c r="D73" s="160"/>
      <c r="E73" s="161">
        <v>252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132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x14ac:dyDescent="0.2">
      <c r="A74" s="165" t="s">
        <v>122</v>
      </c>
      <c r="B74" s="166" t="s">
        <v>63</v>
      </c>
      <c r="C74" s="188" t="s">
        <v>64</v>
      </c>
      <c r="D74" s="167"/>
      <c r="E74" s="168"/>
      <c r="F74" s="169"/>
      <c r="G74" s="169">
        <f>SUMIF(AG75:AG78,"&lt;&gt;NOR",G75:G78)</f>
        <v>0</v>
      </c>
      <c r="H74" s="169"/>
      <c r="I74" s="169">
        <f>SUM(I75:I78)</f>
        <v>0</v>
      </c>
      <c r="J74" s="169"/>
      <c r="K74" s="169">
        <f>SUM(K75:K78)</f>
        <v>0</v>
      </c>
      <c r="L74" s="169"/>
      <c r="M74" s="169">
        <f>SUM(M75:M78)</f>
        <v>0</v>
      </c>
      <c r="N74" s="169"/>
      <c r="O74" s="169">
        <f>SUM(O75:O78)</f>
        <v>0</v>
      </c>
      <c r="P74" s="169"/>
      <c r="Q74" s="169">
        <f>SUM(Q75:Q78)</f>
        <v>0.39</v>
      </c>
      <c r="R74" s="169"/>
      <c r="S74" s="169"/>
      <c r="T74" s="170"/>
      <c r="U74" s="164"/>
      <c r="V74" s="164">
        <f>SUM(V75:V78)</f>
        <v>4.88</v>
      </c>
      <c r="W74" s="164"/>
      <c r="X74" s="164"/>
      <c r="AG74" t="s">
        <v>123</v>
      </c>
    </row>
    <row r="75" spans="1:60" outlineLevel="1" x14ac:dyDescent="0.2">
      <c r="A75" s="171">
        <v>14</v>
      </c>
      <c r="B75" s="172" t="s">
        <v>207</v>
      </c>
      <c r="C75" s="189" t="s">
        <v>208</v>
      </c>
      <c r="D75" s="173" t="s">
        <v>209</v>
      </c>
      <c r="E75" s="174">
        <v>20.57</v>
      </c>
      <c r="F75" s="175"/>
      <c r="G75" s="176">
        <f>ROUND(E75*F75,2)</f>
        <v>0</v>
      </c>
      <c r="H75" s="175"/>
      <c r="I75" s="176">
        <f>ROUND(E75*H75,2)</f>
        <v>0</v>
      </c>
      <c r="J75" s="175"/>
      <c r="K75" s="176">
        <f>ROUND(E75*J75,2)</f>
        <v>0</v>
      </c>
      <c r="L75" s="176">
        <v>21</v>
      </c>
      <c r="M75" s="176">
        <f>G75*(1+L75/100)</f>
        <v>0</v>
      </c>
      <c r="N75" s="176">
        <v>0</v>
      </c>
      <c r="O75" s="176">
        <f>ROUND(E75*N75,2)</f>
        <v>0</v>
      </c>
      <c r="P75" s="176">
        <v>1.188E-2</v>
      </c>
      <c r="Q75" s="176">
        <f>ROUND(E75*P75,2)</f>
        <v>0.24</v>
      </c>
      <c r="R75" s="176" t="s">
        <v>210</v>
      </c>
      <c r="S75" s="176" t="s">
        <v>128</v>
      </c>
      <c r="T75" s="177" t="s">
        <v>128</v>
      </c>
      <c r="U75" s="158">
        <v>9.2999999999999999E-2</v>
      </c>
      <c r="V75" s="158">
        <f>ROUND(E75*U75,2)</f>
        <v>1.91</v>
      </c>
      <c r="W75" s="158"/>
      <c r="X75" s="158" t="s">
        <v>129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130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0" t="s">
        <v>211</v>
      </c>
      <c r="D76" s="160"/>
      <c r="E76" s="161">
        <v>20.57</v>
      </c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132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71">
        <v>15</v>
      </c>
      <c r="B77" s="172" t="s">
        <v>212</v>
      </c>
      <c r="C77" s="189" t="s">
        <v>213</v>
      </c>
      <c r="D77" s="173" t="s">
        <v>126</v>
      </c>
      <c r="E77" s="174">
        <v>11</v>
      </c>
      <c r="F77" s="175"/>
      <c r="G77" s="176">
        <f>ROUND(E77*F77,2)</f>
        <v>0</v>
      </c>
      <c r="H77" s="175"/>
      <c r="I77" s="176">
        <f>ROUND(E77*H77,2)</f>
        <v>0</v>
      </c>
      <c r="J77" s="175"/>
      <c r="K77" s="176">
        <f>ROUND(E77*J77,2)</f>
        <v>0</v>
      </c>
      <c r="L77" s="176">
        <v>21</v>
      </c>
      <c r="M77" s="176">
        <f>G77*(1+L77/100)</f>
        <v>0</v>
      </c>
      <c r="N77" s="176">
        <v>0</v>
      </c>
      <c r="O77" s="176">
        <f>ROUND(E77*N77,2)</f>
        <v>0</v>
      </c>
      <c r="P77" s="176">
        <v>1.4E-2</v>
      </c>
      <c r="Q77" s="176">
        <f>ROUND(E77*P77,2)</f>
        <v>0.15</v>
      </c>
      <c r="R77" s="176" t="s">
        <v>210</v>
      </c>
      <c r="S77" s="176" t="s">
        <v>128</v>
      </c>
      <c r="T77" s="177" t="s">
        <v>128</v>
      </c>
      <c r="U77" s="158">
        <v>0.27</v>
      </c>
      <c r="V77" s="158">
        <f>ROUND(E77*U77,2)</f>
        <v>2.97</v>
      </c>
      <c r="W77" s="158"/>
      <c r="X77" s="158" t="s">
        <v>129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130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0" t="s">
        <v>214</v>
      </c>
      <c r="D78" s="160"/>
      <c r="E78" s="161">
        <v>11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132</v>
      </c>
      <c r="AH78" s="148">
        <v>5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x14ac:dyDescent="0.2">
      <c r="A79" s="165" t="s">
        <v>122</v>
      </c>
      <c r="B79" s="166" t="s">
        <v>65</v>
      </c>
      <c r="C79" s="188" t="s">
        <v>66</v>
      </c>
      <c r="D79" s="167"/>
      <c r="E79" s="168"/>
      <c r="F79" s="169"/>
      <c r="G79" s="169">
        <f>SUMIF(AG80:AG81,"&lt;&gt;NOR",G80:G81)</f>
        <v>0</v>
      </c>
      <c r="H79" s="169"/>
      <c r="I79" s="169">
        <f>SUM(I80:I81)</f>
        <v>0</v>
      </c>
      <c r="J79" s="169"/>
      <c r="K79" s="169">
        <f>SUM(K80:K81)</f>
        <v>0</v>
      </c>
      <c r="L79" s="169"/>
      <c r="M79" s="169">
        <f>SUM(M80:M81)</f>
        <v>0</v>
      </c>
      <c r="N79" s="169"/>
      <c r="O79" s="169">
        <f>SUM(O80:O81)</f>
        <v>0</v>
      </c>
      <c r="P79" s="169"/>
      <c r="Q79" s="169">
        <f>SUM(Q80:Q81)</f>
        <v>0</v>
      </c>
      <c r="R79" s="169"/>
      <c r="S79" s="169"/>
      <c r="T79" s="170"/>
      <c r="U79" s="164"/>
      <c r="V79" s="164">
        <f>SUM(V80:V81)</f>
        <v>74.87</v>
      </c>
      <c r="W79" s="164"/>
      <c r="X79" s="164"/>
      <c r="AG79" t="s">
        <v>123</v>
      </c>
    </row>
    <row r="80" spans="1:60" ht="33.75" outlineLevel="1" x14ac:dyDescent="0.2">
      <c r="A80" s="171">
        <v>16</v>
      </c>
      <c r="B80" s="172" t="s">
        <v>215</v>
      </c>
      <c r="C80" s="189" t="s">
        <v>216</v>
      </c>
      <c r="D80" s="173" t="s">
        <v>217</v>
      </c>
      <c r="E80" s="174">
        <v>29.053740000000001</v>
      </c>
      <c r="F80" s="175"/>
      <c r="G80" s="176">
        <f>ROUND(E80*F80,2)</f>
        <v>0</v>
      </c>
      <c r="H80" s="175"/>
      <c r="I80" s="176">
        <f>ROUND(E80*H80,2)</f>
        <v>0</v>
      </c>
      <c r="J80" s="175"/>
      <c r="K80" s="176">
        <f>ROUND(E80*J80,2)</f>
        <v>0</v>
      </c>
      <c r="L80" s="176">
        <v>21</v>
      </c>
      <c r="M80" s="176">
        <f>G80*(1+L80/100)</f>
        <v>0</v>
      </c>
      <c r="N80" s="176">
        <v>0</v>
      </c>
      <c r="O80" s="176">
        <f>ROUND(E80*N80,2)</f>
        <v>0</v>
      </c>
      <c r="P80" s="176">
        <v>0</v>
      </c>
      <c r="Q80" s="176">
        <f>ROUND(E80*P80,2)</f>
        <v>0</v>
      </c>
      <c r="R80" s="176" t="s">
        <v>173</v>
      </c>
      <c r="S80" s="176" t="s">
        <v>128</v>
      </c>
      <c r="T80" s="177" t="s">
        <v>128</v>
      </c>
      <c r="U80" s="158">
        <v>2.577</v>
      </c>
      <c r="V80" s="158">
        <f>ROUND(E80*U80,2)</f>
        <v>74.87</v>
      </c>
      <c r="W80" s="158"/>
      <c r="X80" s="158" t="s">
        <v>218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219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260" t="s">
        <v>220</v>
      </c>
      <c r="D81" s="261"/>
      <c r="E81" s="261"/>
      <c r="F81" s="261"/>
      <c r="G81" s="261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175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x14ac:dyDescent="0.2">
      <c r="A82" s="165" t="s">
        <v>122</v>
      </c>
      <c r="B82" s="166" t="s">
        <v>67</v>
      </c>
      <c r="C82" s="188" t="s">
        <v>68</v>
      </c>
      <c r="D82" s="167"/>
      <c r="E82" s="168"/>
      <c r="F82" s="169"/>
      <c r="G82" s="169">
        <f>SUMIF(AG83:AG85,"&lt;&gt;NOR",G83:G85)</f>
        <v>0</v>
      </c>
      <c r="H82" s="169"/>
      <c r="I82" s="169">
        <f>SUM(I83:I85)</f>
        <v>0</v>
      </c>
      <c r="J82" s="169"/>
      <c r="K82" s="169">
        <f>SUM(K83:K85)</f>
        <v>0</v>
      </c>
      <c r="L82" s="169"/>
      <c r="M82" s="169">
        <f>SUM(M83:M85)</f>
        <v>0</v>
      </c>
      <c r="N82" s="169"/>
      <c r="O82" s="169">
        <f>SUM(O83:O85)</f>
        <v>0</v>
      </c>
      <c r="P82" s="169"/>
      <c r="Q82" s="169">
        <f>SUM(Q83:Q85)</f>
        <v>0.08</v>
      </c>
      <c r="R82" s="169"/>
      <c r="S82" s="169"/>
      <c r="T82" s="170"/>
      <c r="U82" s="164"/>
      <c r="V82" s="164">
        <f>SUM(V83:V85)</f>
        <v>1.94</v>
      </c>
      <c r="W82" s="164"/>
      <c r="X82" s="164"/>
      <c r="AG82" t="s">
        <v>123</v>
      </c>
    </row>
    <row r="83" spans="1:60" outlineLevel="1" x14ac:dyDescent="0.2">
      <c r="A83" s="171">
        <v>17</v>
      </c>
      <c r="B83" s="172" t="s">
        <v>221</v>
      </c>
      <c r="C83" s="189" t="s">
        <v>222</v>
      </c>
      <c r="D83" s="173" t="s">
        <v>126</v>
      </c>
      <c r="E83" s="174">
        <v>55.524050000000003</v>
      </c>
      <c r="F83" s="175"/>
      <c r="G83" s="176">
        <f>ROUND(E83*F83,2)</f>
        <v>0</v>
      </c>
      <c r="H83" s="175"/>
      <c r="I83" s="176">
        <f>ROUND(E83*H83,2)</f>
        <v>0</v>
      </c>
      <c r="J83" s="175"/>
      <c r="K83" s="176">
        <f>ROUND(E83*J83,2)</f>
        <v>0</v>
      </c>
      <c r="L83" s="176">
        <v>21</v>
      </c>
      <c r="M83" s="176">
        <f>G83*(1+L83/100)</f>
        <v>0</v>
      </c>
      <c r="N83" s="176">
        <v>0</v>
      </c>
      <c r="O83" s="176">
        <f>ROUND(E83*N83,2)</f>
        <v>0</v>
      </c>
      <c r="P83" s="176">
        <v>1.4300000000000001E-3</v>
      </c>
      <c r="Q83" s="176">
        <f>ROUND(E83*P83,2)</f>
        <v>0.08</v>
      </c>
      <c r="R83" s="176" t="s">
        <v>223</v>
      </c>
      <c r="S83" s="176" t="s">
        <v>128</v>
      </c>
      <c r="T83" s="177" t="s">
        <v>128</v>
      </c>
      <c r="U83" s="158">
        <v>3.5000000000000003E-2</v>
      </c>
      <c r="V83" s="158">
        <f>ROUND(E83*U83,2)</f>
        <v>1.94</v>
      </c>
      <c r="W83" s="158"/>
      <c r="X83" s="158" t="s">
        <v>129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130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0" t="s">
        <v>224</v>
      </c>
      <c r="D84" s="160"/>
      <c r="E84" s="161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132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0" t="s">
        <v>225</v>
      </c>
      <c r="D85" s="160"/>
      <c r="E85" s="161">
        <v>55.52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132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x14ac:dyDescent="0.2">
      <c r="A86" s="165" t="s">
        <v>122</v>
      </c>
      <c r="B86" s="166" t="s">
        <v>69</v>
      </c>
      <c r="C86" s="188" t="s">
        <v>70</v>
      </c>
      <c r="D86" s="167"/>
      <c r="E86" s="168"/>
      <c r="F86" s="169"/>
      <c r="G86" s="169">
        <f>SUMIF(AG87:AG313,"&lt;&gt;NOR",G87:G313)</f>
        <v>0</v>
      </c>
      <c r="H86" s="169"/>
      <c r="I86" s="169">
        <f>SUM(I87:I313)</f>
        <v>0</v>
      </c>
      <c r="J86" s="169"/>
      <c r="K86" s="169">
        <f>SUM(K87:K313)</f>
        <v>0</v>
      </c>
      <c r="L86" s="169"/>
      <c r="M86" s="169">
        <f>SUM(M87:M313)</f>
        <v>0</v>
      </c>
      <c r="N86" s="169"/>
      <c r="O86" s="169">
        <f>SUM(O87:O313)</f>
        <v>6.1999999999999993</v>
      </c>
      <c r="P86" s="169"/>
      <c r="Q86" s="169">
        <f>SUM(Q87:Q313)</f>
        <v>6.57</v>
      </c>
      <c r="R86" s="169"/>
      <c r="S86" s="169"/>
      <c r="T86" s="170"/>
      <c r="U86" s="164"/>
      <c r="V86" s="164">
        <f>SUM(V87:V313)</f>
        <v>809.31000000000006</v>
      </c>
      <c r="W86" s="164"/>
      <c r="X86" s="164"/>
      <c r="AG86" t="s">
        <v>123</v>
      </c>
    </row>
    <row r="87" spans="1:60" outlineLevel="1" x14ac:dyDescent="0.2">
      <c r="A87" s="171">
        <v>18</v>
      </c>
      <c r="B87" s="172" t="s">
        <v>226</v>
      </c>
      <c r="C87" s="189" t="s">
        <v>227</v>
      </c>
      <c r="D87" s="173" t="s">
        <v>126</v>
      </c>
      <c r="E87" s="174">
        <v>426.34525000000002</v>
      </c>
      <c r="F87" s="175"/>
      <c r="G87" s="176">
        <f>ROUND(E87*F87,2)</f>
        <v>0</v>
      </c>
      <c r="H87" s="175"/>
      <c r="I87" s="176">
        <f>ROUND(E87*H87,2)</f>
        <v>0</v>
      </c>
      <c r="J87" s="175"/>
      <c r="K87" s="176">
        <f>ROUND(E87*J87,2)</f>
        <v>0</v>
      </c>
      <c r="L87" s="176">
        <v>21</v>
      </c>
      <c r="M87" s="176">
        <f>G87*(1+L87/100)</f>
        <v>0</v>
      </c>
      <c r="N87" s="176">
        <v>0</v>
      </c>
      <c r="O87" s="176">
        <f>ROUND(E87*N87,2)</f>
        <v>0</v>
      </c>
      <c r="P87" s="176">
        <v>0</v>
      </c>
      <c r="Q87" s="176">
        <f>ROUND(E87*P87,2)</f>
        <v>0</v>
      </c>
      <c r="R87" s="176" t="s">
        <v>228</v>
      </c>
      <c r="S87" s="176" t="s">
        <v>128</v>
      </c>
      <c r="T87" s="177" t="s">
        <v>128</v>
      </c>
      <c r="U87" s="158">
        <v>0.18</v>
      </c>
      <c r="V87" s="158">
        <f>ROUND(E87*U87,2)</f>
        <v>76.739999999999995</v>
      </c>
      <c r="W87" s="158"/>
      <c r="X87" s="158" t="s">
        <v>129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130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0" t="s">
        <v>229</v>
      </c>
      <c r="D88" s="160"/>
      <c r="E88" s="161">
        <v>125.84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132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0" t="s">
        <v>230</v>
      </c>
      <c r="D89" s="160"/>
      <c r="E89" s="161">
        <v>111.31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132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0" t="s">
        <v>231</v>
      </c>
      <c r="D90" s="160"/>
      <c r="E90" s="161">
        <v>123.55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132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0" t="s">
        <v>158</v>
      </c>
      <c r="D91" s="160"/>
      <c r="E91" s="161">
        <v>65.64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132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1">
        <v>19</v>
      </c>
      <c r="B92" s="172" t="s">
        <v>232</v>
      </c>
      <c r="C92" s="189" t="s">
        <v>233</v>
      </c>
      <c r="D92" s="173" t="s">
        <v>126</v>
      </c>
      <c r="E92" s="174">
        <v>693.05687999999998</v>
      </c>
      <c r="F92" s="175"/>
      <c r="G92" s="176">
        <f>ROUND(E92*F92,2)</f>
        <v>0</v>
      </c>
      <c r="H92" s="175"/>
      <c r="I92" s="176">
        <f>ROUND(E92*H92,2)</f>
        <v>0</v>
      </c>
      <c r="J92" s="175"/>
      <c r="K92" s="176">
        <f>ROUND(E92*J92,2)</f>
        <v>0</v>
      </c>
      <c r="L92" s="176">
        <v>21</v>
      </c>
      <c r="M92" s="176">
        <f>G92*(1+L92/100)</f>
        <v>0</v>
      </c>
      <c r="N92" s="176">
        <v>8.3000000000000001E-4</v>
      </c>
      <c r="O92" s="176">
        <f>ROUND(E92*N92,2)</f>
        <v>0.57999999999999996</v>
      </c>
      <c r="P92" s="176">
        <v>0</v>
      </c>
      <c r="Q92" s="176">
        <f>ROUND(E92*P92,2)</f>
        <v>0</v>
      </c>
      <c r="R92" s="176" t="s">
        <v>228</v>
      </c>
      <c r="S92" s="176" t="s">
        <v>128</v>
      </c>
      <c r="T92" s="177" t="s">
        <v>128</v>
      </c>
      <c r="U92" s="158">
        <v>0.46200000000000002</v>
      </c>
      <c r="V92" s="158">
        <f>ROUND(E92*U92,2)</f>
        <v>320.19</v>
      </c>
      <c r="W92" s="158"/>
      <c r="X92" s="158" t="s">
        <v>129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130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0" t="s">
        <v>234</v>
      </c>
      <c r="D93" s="160"/>
      <c r="E93" s="161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132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0" t="s">
        <v>235</v>
      </c>
      <c r="D94" s="160"/>
      <c r="E94" s="161">
        <v>56.72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132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0" t="s">
        <v>236</v>
      </c>
      <c r="D95" s="160"/>
      <c r="E95" s="161">
        <v>56.72</v>
      </c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132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0" t="s">
        <v>135</v>
      </c>
      <c r="D96" s="160"/>
      <c r="E96" s="161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132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90" t="s">
        <v>237</v>
      </c>
      <c r="D97" s="160"/>
      <c r="E97" s="161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8"/>
      <c r="Z97" s="148"/>
      <c r="AA97" s="148"/>
      <c r="AB97" s="148"/>
      <c r="AC97" s="148"/>
      <c r="AD97" s="148"/>
      <c r="AE97" s="148"/>
      <c r="AF97" s="148"/>
      <c r="AG97" s="148" t="s">
        <v>132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0" t="s">
        <v>238</v>
      </c>
      <c r="D98" s="160"/>
      <c r="E98" s="161">
        <v>65.64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132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0" t="s">
        <v>135</v>
      </c>
      <c r="D99" s="160"/>
      <c r="E99" s="161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132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0" t="s">
        <v>239</v>
      </c>
      <c r="D100" s="160"/>
      <c r="E100" s="161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132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90" t="s">
        <v>240</v>
      </c>
      <c r="D101" s="160"/>
      <c r="E101" s="161">
        <v>71.8</v>
      </c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132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0" t="s">
        <v>160</v>
      </c>
      <c r="D102" s="160"/>
      <c r="E102" s="161">
        <v>20.96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132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0" t="s">
        <v>161</v>
      </c>
      <c r="D103" s="160"/>
      <c r="E103" s="161">
        <v>50.6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132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0" t="s">
        <v>162</v>
      </c>
      <c r="D104" s="160"/>
      <c r="E104" s="161">
        <v>73.92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132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0" t="s">
        <v>163</v>
      </c>
      <c r="D105" s="160"/>
      <c r="E105" s="161">
        <v>12.32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132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90" t="s">
        <v>241</v>
      </c>
      <c r="D106" s="160"/>
      <c r="E106" s="161">
        <v>71.8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132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0" t="s">
        <v>160</v>
      </c>
      <c r="D107" s="160"/>
      <c r="E107" s="161">
        <v>20.96</v>
      </c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132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0" t="s">
        <v>161</v>
      </c>
      <c r="D108" s="160"/>
      <c r="E108" s="161">
        <v>50.6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132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0" t="s">
        <v>162</v>
      </c>
      <c r="D109" s="160"/>
      <c r="E109" s="161">
        <v>73.92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132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90" t="s">
        <v>163</v>
      </c>
      <c r="D110" s="160"/>
      <c r="E110" s="161">
        <v>12.32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132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90" t="s">
        <v>135</v>
      </c>
      <c r="D111" s="160"/>
      <c r="E111" s="161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132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0" t="s">
        <v>242</v>
      </c>
      <c r="D112" s="160"/>
      <c r="E112" s="161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132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0" t="s">
        <v>243</v>
      </c>
      <c r="D113" s="160"/>
      <c r="E113" s="161">
        <v>54.76</v>
      </c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132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1">
        <v>20</v>
      </c>
      <c r="B114" s="172" t="s">
        <v>244</v>
      </c>
      <c r="C114" s="189" t="s">
        <v>245</v>
      </c>
      <c r="D114" s="173" t="s">
        <v>126</v>
      </c>
      <c r="E114" s="174">
        <v>341.08783</v>
      </c>
      <c r="F114" s="175"/>
      <c r="G114" s="176">
        <f>ROUND(E114*F114,2)</f>
        <v>0</v>
      </c>
      <c r="H114" s="175"/>
      <c r="I114" s="176">
        <f>ROUND(E114*H114,2)</f>
        <v>0</v>
      </c>
      <c r="J114" s="175"/>
      <c r="K114" s="176">
        <f>ROUND(E114*J114,2)</f>
        <v>0</v>
      </c>
      <c r="L114" s="176">
        <v>21</v>
      </c>
      <c r="M114" s="176">
        <f>G114*(1+L114/100)</f>
        <v>0</v>
      </c>
      <c r="N114" s="176">
        <v>2.3000000000000001E-4</v>
      </c>
      <c r="O114" s="176">
        <f>ROUND(E114*N114,2)</f>
        <v>0.08</v>
      </c>
      <c r="P114" s="176">
        <v>0</v>
      </c>
      <c r="Q114" s="176">
        <f>ROUND(E114*P114,2)</f>
        <v>0</v>
      </c>
      <c r="R114" s="176" t="s">
        <v>228</v>
      </c>
      <c r="S114" s="176" t="s">
        <v>128</v>
      </c>
      <c r="T114" s="177" t="s">
        <v>128</v>
      </c>
      <c r="U114" s="158">
        <v>0.18099999999999999</v>
      </c>
      <c r="V114" s="158">
        <f>ROUND(E114*U114,2)</f>
        <v>61.74</v>
      </c>
      <c r="W114" s="158"/>
      <c r="X114" s="158" t="s">
        <v>129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130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90" t="s">
        <v>234</v>
      </c>
      <c r="D115" s="160"/>
      <c r="E115" s="161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132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0" t="s">
        <v>246</v>
      </c>
      <c r="D116" s="160"/>
      <c r="E116" s="161">
        <v>56.72</v>
      </c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132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90" t="s">
        <v>135</v>
      </c>
      <c r="D117" s="160"/>
      <c r="E117" s="161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132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90" t="s">
        <v>239</v>
      </c>
      <c r="D118" s="160"/>
      <c r="E118" s="161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132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0" t="s">
        <v>247</v>
      </c>
      <c r="D119" s="160"/>
      <c r="E119" s="161">
        <v>71.8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132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90" t="s">
        <v>160</v>
      </c>
      <c r="D120" s="160"/>
      <c r="E120" s="161">
        <v>20.96</v>
      </c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132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90" t="s">
        <v>161</v>
      </c>
      <c r="D121" s="160"/>
      <c r="E121" s="161">
        <v>50.6</v>
      </c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132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90" t="s">
        <v>162</v>
      </c>
      <c r="D122" s="160"/>
      <c r="E122" s="161">
        <v>73.92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132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90" t="s">
        <v>163</v>
      </c>
      <c r="D123" s="160"/>
      <c r="E123" s="161">
        <v>12.32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132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0" t="s">
        <v>135</v>
      </c>
      <c r="D124" s="160"/>
      <c r="E124" s="161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132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0" t="s">
        <v>242</v>
      </c>
      <c r="D125" s="160"/>
      <c r="E125" s="161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132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90" t="s">
        <v>248</v>
      </c>
      <c r="D126" s="160"/>
      <c r="E126" s="161">
        <v>54.76</v>
      </c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132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ht="22.5" outlineLevel="1" x14ac:dyDescent="0.2">
      <c r="A127" s="171">
        <v>21</v>
      </c>
      <c r="B127" s="172" t="s">
        <v>249</v>
      </c>
      <c r="C127" s="189" t="s">
        <v>250</v>
      </c>
      <c r="D127" s="173" t="s">
        <v>126</v>
      </c>
      <c r="E127" s="174">
        <v>341.08783</v>
      </c>
      <c r="F127" s="175"/>
      <c r="G127" s="176">
        <f>ROUND(E127*F127,2)</f>
        <v>0</v>
      </c>
      <c r="H127" s="175"/>
      <c r="I127" s="176">
        <f>ROUND(E127*H127,2)</f>
        <v>0</v>
      </c>
      <c r="J127" s="175"/>
      <c r="K127" s="176">
        <f>ROUND(E127*J127,2)</f>
        <v>0</v>
      </c>
      <c r="L127" s="176">
        <v>21</v>
      </c>
      <c r="M127" s="176">
        <f>G127*(1+L127/100)</f>
        <v>0</v>
      </c>
      <c r="N127" s="176">
        <v>1.9000000000000001E-4</v>
      </c>
      <c r="O127" s="176">
        <f>ROUND(E127*N127,2)</f>
        <v>0.06</v>
      </c>
      <c r="P127" s="176">
        <v>0</v>
      </c>
      <c r="Q127" s="176">
        <f>ROUND(E127*P127,2)</f>
        <v>0</v>
      </c>
      <c r="R127" s="176" t="s">
        <v>228</v>
      </c>
      <c r="S127" s="176" t="s">
        <v>128</v>
      </c>
      <c r="T127" s="177" t="s">
        <v>128</v>
      </c>
      <c r="U127" s="158">
        <v>0.16</v>
      </c>
      <c r="V127" s="158">
        <f>ROUND(E127*U127,2)</f>
        <v>54.57</v>
      </c>
      <c r="W127" s="158"/>
      <c r="X127" s="158" t="s">
        <v>129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130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254" t="s">
        <v>251</v>
      </c>
      <c r="D128" s="255"/>
      <c r="E128" s="255"/>
      <c r="F128" s="255"/>
      <c r="G128" s="255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183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90" t="s">
        <v>157</v>
      </c>
      <c r="D129" s="160"/>
      <c r="E129" s="161">
        <v>56.72</v>
      </c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132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0" t="s">
        <v>159</v>
      </c>
      <c r="D130" s="160"/>
      <c r="E130" s="161">
        <v>71.8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132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90" t="s">
        <v>160</v>
      </c>
      <c r="D131" s="160"/>
      <c r="E131" s="161">
        <v>20.96</v>
      </c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132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90" t="s">
        <v>161</v>
      </c>
      <c r="D132" s="160"/>
      <c r="E132" s="161">
        <v>50.6</v>
      </c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132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90" t="s">
        <v>162</v>
      </c>
      <c r="D133" s="160"/>
      <c r="E133" s="161">
        <v>73.92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132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90" t="s">
        <v>163</v>
      </c>
      <c r="D134" s="160"/>
      <c r="E134" s="161">
        <v>12.32</v>
      </c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132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90" t="s">
        <v>252</v>
      </c>
      <c r="D135" s="160"/>
      <c r="E135" s="161">
        <v>54.76</v>
      </c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132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71">
        <v>22</v>
      </c>
      <c r="B136" s="172" t="s">
        <v>253</v>
      </c>
      <c r="C136" s="189" t="s">
        <v>254</v>
      </c>
      <c r="D136" s="173" t="s">
        <v>126</v>
      </c>
      <c r="E136" s="174">
        <v>197.74862999999999</v>
      </c>
      <c r="F136" s="175"/>
      <c r="G136" s="176">
        <f>ROUND(E136*F136,2)</f>
        <v>0</v>
      </c>
      <c r="H136" s="175"/>
      <c r="I136" s="176">
        <f>ROUND(E136*H136,2)</f>
        <v>0</v>
      </c>
      <c r="J136" s="175"/>
      <c r="K136" s="176">
        <f>ROUND(E136*J136,2)</f>
        <v>0</v>
      </c>
      <c r="L136" s="176">
        <v>21</v>
      </c>
      <c r="M136" s="176">
        <f>G136*(1+L136/100)</f>
        <v>0</v>
      </c>
      <c r="N136" s="176">
        <v>2.0000000000000001E-4</v>
      </c>
      <c r="O136" s="176">
        <f>ROUND(E136*N136,2)</f>
        <v>0.04</v>
      </c>
      <c r="P136" s="176">
        <v>0</v>
      </c>
      <c r="Q136" s="176">
        <f>ROUND(E136*P136,2)</f>
        <v>0</v>
      </c>
      <c r="R136" s="176" t="s">
        <v>228</v>
      </c>
      <c r="S136" s="176" t="s">
        <v>128</v>
      </c>
      <c r="T136" s="177" t="s">
        <v>128</v>
      </c>
      <c r="U136" s="158">
        <v>0.14000000000000001</v>
      </c>
      <c r="V136" s="158">
        <f>ROUND(E136*U136,2)</f>
        <v>27.68</v>
      </c>
      <c r="W136" s="158"/>
      <c r="X136" s="158" t="s">
        <v>129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130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90" t="s">
        <v>131</v>
      </c>
      <c r="D137" s="160"/>
      <c r="E137" s="161">
        <v>16.649999999999999</v>
      </c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132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90" t="s">
        <v>133</v>
      </c>
      <c r="D138" s="160"/>
      <c r="E138" s="161">
        <v>16.73</v>
      </c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132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90" t="s">
        <v>134</v>
      </c>
      <c r="D139" s="160"/>
      <c r="E139" s="161">
        <v>10.41</v>
      </c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132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90" t="s">
        <v>135</v>
      </c>
      <c r="D140" s="160"/>
      <c r="E140" s="161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132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90" t="s">
        <v>136</v>
      </c>
      <c r="D141" s="160"/>
      <c r="E141" s="161">
        <v>28.24</v>
      </c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132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90" t="s">
        <v>137</v>
      </c>
      <c r="D142" s="160"/>
      <c r="E142" s="161">
        <v>25.97</v>
      </c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132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90" t="s">
        <v>138</v>
      </c>
      <c r="D143" s="160"/>
      <c r="E143" s="161">
        <v>7.19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132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90" t="s">
        <v>139</v>
      </c>
      <c r="D144" s="160"/>
      <c r="E144" s="161">
        <v>23.37</v>
      </c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132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90" t="s">
        <v>140</v>
      </c>
      <c r="D145" s="160"/>
      <c r="E145" s="161">
        <v>7.1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132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90" t="s">
        <v>135</v>
      </c>
      <c r="D146" s="160"/>
      <c r="E146" s="161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132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90" t="s">
        <v>141</v>
      </c>
      <c r="D147" s="160"/>
      <c r="E147" s="161">
        <v>26.26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132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90" t="s">
        <v>135</v>
      </c>
      <c r="D148" s="160"/>
      <c r="E148" s="161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132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90" t="s">
        <v>255</v>
      </c>
      <c r="D149" s="160"/>
      <c r="E149" s="161">
        <v>35.83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132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2.5" outlineLevel="1" x14ac:dyDescent="0.2">
      <c r="A150" s="171">
        <v>23</v>
      </c>
      <c r="B150" s="172" t="s">
        <v>256</v>
      </c>
      <c r="C150" s="189" t="s">
        <v>257</v>
      </c>
      <c r="D150" s="173" t="s">
        <v>258</v>
      </c>
      <c r="E150" s="174">
        <v>200</v>
      </c>
      <c r="F150" s="175"/>
      <c r="G150" s="176">
        <f>ROUND(E150*F150,2)</f>
        <v>0</v>
      </c>
      <c r="H150" s="175"/>
      <c r="I150" s="176">
        <f>ROUND(E150*H150,2)</f>
        <v>0</v>
      </c>
      <c r="J150" s="175"/>
      <c r="K150" s="176">
        <f>ROUND(E150*J150,2)</f>
        <v>0</v>
      </c>
      <c r="L150" s="176">
        <v>21</v>
      </c>
      <c r="M150" s="176">
        <f>G150*(1+L150/100)</f>
        <v>0</v>
      </c>
      <c r="N150" s="176">
        <v>1.2999999999999999E-4</v>
      </c>
      <c r="O150" s="176">
        <f>ROUND(E150*N150,2)</f>
        <v>0.03</v>
      </c>
      <c r="P150" s="176">
        <v>0</v>
      </c>
      <c r="Q150" s="176">
        <f>ROUND(E150*P150,2)</f>
        <v>0</v>
      </c>
      <c r="R150" s="176" t="s">
        <v>228</v>
      </c>
      <c r="S150" s="176" t="s">
        <v>128</v>
      </c>
      <c r="T150" s="177" t="s">
        <v>128</v>
      </c>
      <c r="U150" s="158">
        <v>0.3</v>
      </c>
      <c r="V150" s="158">
        <f>ROUND(E150*U150,2)</f>
        <v>60</v>
      </c>
      <c r="W150" s="158"/>
      <c r="X150" s="158" t="s">
        <v>129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130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90" t="s">
        <v>259</v>
      </c>
      <c r="D151" s="160"/>
      <c r="E151" s="161">
        <v>11</v>
      </c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132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90" t="s">
        <v>260</v>
      </c>
      <c r="D152" s="160"/>
      <c r="E152" s="161">
        <v>30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132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90" t="s">
        <v>261</v>
      </c>
      <c r="D153" s="160"/>
      <c r="E153" s="161">
        <v>30</v>
      </c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132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90" t="s">
        <v>262</v>
      </c>
      <c r="D154" s="160"/>
      <c r="E154" s="161">
        <v>30</v>
      </c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132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90" t="s">
        <v>263</v>
      </c>
      <c r="D155" s="160"/>
      <c r="E155" s="161">
        <v>19</v>
      </c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132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90" t="s">
        <v>264</v>
      </c>
      <c r="D156" s="160"/>
      <c r="E156" s="161">
        <v>80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132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ht="22.5" outlineLevel="1" x14ac:dyDescent="0.2">
      <c r="A157" s="171">
        <v>24</v>
      </c>
      <c r="B157" s="172" t="s">
        <v>265</v>
      </c>
      <c r="C157" s="189" t="s">
        <v>266</v>
      </c>
      <c r="D157" s="173" t="s">
        <v>209</v>
      </c>
      <c r="E157" s="174">
        <v>309.7</v>
      </c>
      <c r="F157" s="175"/>
      <c r="G157" s="176">
        <f>ROUND(E157*F157,2)</f>
        <v>0</v>
      </c>
      <c r="H157" s="175"/>
      <c r="I157" s="176">
        <f>ROUND(E157*H157,2)</f>
        <v>0</v>
      </c>
      <c r="J157" s="175"/>
      <c r="K157" s="176">
        <f>ROUND(E157*J157,2)</f>
        <v>0</v>
      </c>
      <c r="L157" s="176">
        <v>21</v>
      </c>
      <c r="M157" s="176">
        <f>G157*(1+L157/100)</f>
        <v>0</v>
      </c>
      <c r="N157" s="176">
        <v>5.4000000000000001E-4</v>
      </c>
      <c r="O157" s="176">
        <f>ROUND(E157*N157,2)</f>
        <v>0.17</v>
      </c>
      <c r="P157" s="176">
        <v>0</v>
      </c>
      <c r="Q157" s="176">
        <f>ROUND(E157*P157,2)</f>
        <v>0</v>
      </c>
      <c r="R157" s="176" t="s">
        <v>228</v>
      </c>
      <c r="S157" s="176" t="s">
        <v>128</v>
      </c>
      <c r="T157" s="177" t="s">
        <v>128</v>
      </c>
      <c r="U157" s="158">
        <v>9.1999999999999998E-2</v>
      </c>
      <c r="V157" s="158">
        <f>ROUND(E157*U157,2)</f>
        <v>28.49</v>
      </c>
      <c r="W157" s="158"/>
      <c r="X157" s="158" t="s">
        <v>129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130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90" t="s">
        <v>267</v>
      </c>
      <c r="D158" s="160"/>
      <c r="E158" s="161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132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90" t="s">
        <v>268</v>
      </c>
      <c r="D159" s="160"/>
      <c r="E159" s="161">
        <v>31.11</v>
      </c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132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90" t="s">
        <v>269</v>
      </c>
      <c r="D160" s="160"/>
      <c r="E160" s="161">
        <v>60.21</v>
      </c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132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90" t="s">
        <v>270</v>
      </c>
      <c r="D161" s="160"/>
      <c r="E161" s="161">
        <v>20.82</v>
      </c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132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90" t="s">
        <v>271</v>
      </c>
      <c r="D162" s="160"/>
      <c r="E162" s="161">
        <v>8.1199999999999992</v>
      </c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132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90" t="s">
        <v>272</v>
      </c>
      <c r="D163" s="160"/>
      <c r="E163" s="161">
        <v>5.56</v>
      </c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132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90" t="s">
        <v>273</v>
      </c>
      <c r="D164" s="160"/>
      <c r="E164" s="161"/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132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90" t="s">
        <v>274</v>
      </c>
      <c r="D165" s="160"/>
      <c r="E165" s="161">
        <v>23.37</v>
      </c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132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90" t="s">
        <v>275</v>
      </c>
      <c r="D166" s="160"/>
      <c r="E166" s="161">
        <v>34.6</v>
      </c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132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90" t="s">
        <v>276</v>
      </c>
      <c r="D167" s="160"/>
      <c r="E167" s="161">
        <v>24.94</v>
      </c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132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90" t="s">
        <v>277</v>
      </c>
      <c r="D168" s="160"/>
      <c r="E168" s="161">
        <v>34.159999999999997</v>
      </c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132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90" t="s">
        <v>278</v>
      </c>
      <c r="D169" s="160"/>
      <c r="E169" s="161">
        <v>39.33</v>
      </c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132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90" t="s">
        <v>279</v>
      </c>
      <c r="D170" s="160"/>
      <c r="E170" s="161">
        <v>27.48</v>
      </c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132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ht="22.5" outlineLevel="1" x14ac:dyDescent="0.2">
      <c r="A171" s="171">
        <v>25</v>
      </c>
      <c r="B171" s="172" t="s">
        <v>280</v>
      </c>
      <c r="C171" s="189" t="s">
        <v>281</v>
      </c>
      <c r="D171" s="173" t="s">
        <v>126</v>
      </c>
      <c r="E171" s="174">
        <v>237.92150000000001</v>
      </c>
      <c r="F171" s="175"/>
      <c r="G171" s="176">
        <f>ROUND(E171*F171,2)</f>
        <v>0</v>
      </c>
      <c r="H171" s="175"/>
      <c r="I171" s="176">
        <f>ROUND(E171*H171,2)</f>
        <v>0</v>
      </c>
      <c r="J171" s="175"/>
      <c r="K171" s="176">
        <f>ROUND(E171*J171,2)</f>
        <v>0</v>
      </c>
      <c r="L171" s="176">
        <v>21</v>
      </c>
      <c r="M171" s="176">
        <f>G171*(1+L171/100)</f>
        <v>0</v>
      </c>
      <c r="N171" s="176">
        <v>0</v>
      </c>
      <c r="O171" s="176">
        <f>ROUND(E171*N171,2)</f>
        <v>0</v>
      </c>
      <c r="P171" s="176">
        <v>4.0000000000000001E-3</v>
      </c>
      <c r="Q171" s="176">
        <f>ROUND(E171*P171,2)</f>
        <v>0.95</v>
      </c>
      <c r="R171" s="176" t="s">
        <v>228</v>
      </c>
      <c r="S171" s="176" t="s">
        <v>128</v>
      </c>
      <c r="T171" s="177" t="s">
        <v>128</v>
      </c>
      <c r="U171" s="158">
        <v>4.4999999999999998E-2</v>
      </c>
      <c r="V171" s="158">
        <f>ROUND(E171*U171,2)</f>
        <v>10.71</v>
      </c>
      <c r="W171" s="158"/>
      <c r="X171" s="158" t="s">
        <v>129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130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90" t="s">
        <v>282</v>
      </c>
      <c r="D172" s="160"/>
      <c r="E172" s="161">
        <v>125.84</v>
      </c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132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90" t="s">
        <v>283</v>
      </c>
      <c r="D173" s="160"/>
      <c r="E173" s="161">
        <v>112.08</v>
      </c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132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33.75" outlineLevel="1" x14ac:dyDescent="0.2">
      <c r="A174" s="171">
        <v>26</v>
      </c>
      <c r="B174" s="172" t="s">
        <v>284</v>
      </c>
      <c r="C174" s="189" t="s">
        <v>285</v>
      </c>
      <c r="D174" s="173" t="s">
        <v>126</v>
      </c>
      <c r="E174" s="174">
        <v>360.089</v>
      </c>
      <c r="F174" s="175"/>
      <c r="G174" s="176">
        <f>ROUND(E174*F174,2)</f>
        <v>0</v>
      </c>
      <c r="H174" s="175"/>
      <c r="I174" s="176">
        <f>ROUND(E174*H174,2)</f>
        <v>0</v>
      </c>
      <c r="J174" s="175"/>
      <c r="K174" s="176">
        <f>ROUND(E174*J174,2)</f>
        <v>0</v>
      </c>
      <c r="L174" s="176">
        <v>21</v>
      </c>
      <c r="M174" s="176">
        <f>G174*(1+L174/100)</f>
        <v>0</v>
      </c>
      <c r="N174" s="176">
        <v>0</v>
      </c>
      <c r="O174" s="176">
        <f>ROUND(E174*N174,2)</f>
        <v>0</v>
      </c>
      <c r="P174" s="176">
        <v>8.0000000000000002E-3</v>
      </c>
      <c r="Q174" s="176">
        <f>ROUND(E174*P174,2)</f>
        <v>2.88</v>
      </c>
      <c r="R174" s="176" t="s">
        <v>228</v>
      </c>
      <c r="S174" s="176" t="s">
        <v>128</v>
      </c>
      <c r="T174" s="177" t="s">
        <v>128</v>
      </c>
      <c r="U174" s="158">
        <v>0.05</v>
      </c>
      <c r="V174" s="158">
        <f>ROUND(E174*U174,2)</f>
        <v>18</v>
      </c>
      <c r="W174" s="158"/>
      <c r="X174" s="158" t="s">
        <v>129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130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90" t="s">
        <v>282</v>
      </c>
      <c r="D175" s="160"/>
      <c r="E175" s="161">
        <v>125.84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132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90" t="s">
        <v>283</v>
      </c>
      <c r="D176" s="160"/>
      <c r="E176" s="161">
        <v>112.08</v>
      </c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132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90" t="s">
        <v>286</v>
      </c>
      <c r="D177" s="160"/>
      <c r="E177" s="161">
        <v>122.17</v>
      </c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132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ht="22.5" outlineLevel="1" x14ac:dyDescent="0.2">
      <c r="A178" s="171">
        <v>27</v>
      </c>
      <c r="B178" s="172" t="s">
        <v>287</v>
      </c>
      <c r="C178" s="189" t="s">
        <v>288</v>
      </c>
      <c r="D178" s="173" t="s">
        <v>126</v>
      </c>
      <c r="E178" s="174">
        <v>32.207999999999998</v>
      </c>
      <c r="F178" s="175"/>
      <c r="G178" s="176">
        <f>ROUND(E178*F178,2)</f>
        <v>0</v>
      </c>
      <c r="H178" s="175"/>
      <c r="I178" s="176">
        <f>ROUND(E178*H178,2)</f>
        <v>0</v>
      </c>
      <c r="J178" s="175"/>
      <c r="K178" s="176">
        <f>ROUND(E178*J178,2)</f>
        <v>0</v>
      </c>
      <c r="L178" s="176">
        <v>21</v>
      </c>
      <c r="M178" s="176">
        <f>G178*(1+L178/100)</f>
        <v>0</v>
      </c>
      <c r="N178" s="176">
        <v>0</v>
      </c>
      <c r="O178" s="176">
        <f>ROUND(E178*N178,2)</f>
        <v>0</v>
      </c>
      <c r="P178" s="176">
        <v>3.13E-3</v>
      </c>
      <c r="Q178" s="176">
        <f>ROUND(E178*P178,2)</f>
        <v>0.1</v>
      </c>
      <c r="R178" s="176" t="s">
        <v>228</v>
      </c>
      <c r="S178" s="176" t="s">
        <v>128</v>
      </c>
      <c r="T178" s="177" t="s">
        <v>128</v>
      </c>
      <c r="U178" s="158">
        <v>8.7999999999999995E-2</v>
      </c>
      <c r="V178" s="158">
        <f>ROUND(E178*U178,2)</f>
        <v>2.83</v>
      </c>
      <c r="W178" s="158"/>
      <c r="X178" s="158" t="s">
        <v>129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130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90" t="s">
        <v>289</v>
      </c>
      <c r="D179" s="160"/>
      <c r="E179" s="161">
        <v>32.21</v>
      </c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132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ht="22.5" outlineLevel="1" x14ac:dyDescent="0.2">
      <c r="A180" s="171">
        <v>28</v>
      </c>
      <c r="B180" s="172" t="s">
        <v>290</v>
      </c>
      <c r="C180" s="189" t="s">
        <v>291</v>
      </c>
      <c r="D180" s="173" t="s">
        <v>126</v>
      </c>
      <c r="E180" s="174">
        <v>55.524050000000003</v>
      </c>
      <c r="F180" s="175"/>
      <c r="G180" s="176">
        <f>ROUND(E180*F180,2)</f>
        <v>0</v>
      </c>
      <c r="H180" s="175"/>
      <c r="I180" s="176">
        <f>ROUND(E180*H180,2)</f>
        <v>0</v>
      </c>
      <c r="J180" s="175"/>
      <c r="K180" s="176">
        <f>ROUND(E180*J180,2)</f>
        <v>0</v>
      </c>
      <c r="L180" s="176">
        <v>21</v>
      </c>
      <c r="M180" s="176">
        <f>G180*(1+L180/100)</f>
        <v>0</v>
      </c>
      <c r="N180" s="176">
        <v>0</v>
      </c>
      <c r="O180" s="176">
        <f>ROUND(E180*N180,2)</f>
        <v>0</v>
      </c>
      <c r="P180" s="176">
        <v>6.0000000000000001E-3</v>
      </c>
      <c r="Q180" s="176">
        <f>ROUND(E180*P180,2)</f>
        <v>0.33</v>
      </c>
      <c r="R180" s="176" t="s">
        <v>228</v>
      </c>
      <c r="S180" s="176" t="s">
        <v>128</v>
      </c>
      <c r="T180" s="177" t="s">
        <v>128</v>
      </c>
      <c r="U180" s="158">
        <v>4.4999999999999998E-2</v>
      </c>
      <c r="V180" s="158">
        <f>ROUND(E180*U180,2)</f>
        <v>2.5</v>
      </c>
      <c r="W180" s="158"/>
      <c r="X180" s="158" t="s">
        <v>129</v>
      </c>
      <c r="Y180" s="148"/>
      <c r="Z180" s="148"/>
      <c r="AA180" s="148"/>
      <c r="AB180" s="148"/>
      <c r="AC180" s="148"/>
      <c r="AD180" s="148"/>
      <c r="AE180" s="148"/>
      <c r="AF180" s="148"/>
      <c r="AG180" s="148" t="s">
        <v>130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90" t="s">
        <v>225</v>
      </c>
      <c r="D181" s="160"/>
      <c r="E181" s="161">
        <v>55.52</v>
      </c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132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ht="33.75" outlineLevel="1" x14ac:dyDescent="0.2">
      <c r="A182" s="171">
        <v>29</v>
      </c>
      <c r="B182" s="172" t="s">
        <v>292</v>
      </c>
      <c r="C182" s="189" t="s">
        <v>293</v>
      </c>
      <c r="D182" s="173" t="s">
        <v>126</v>
      </c>
      <c r="E182" s="174">
        <v>240.13329999999999</v>
      </c>
      <c r="F182" s="175"/>
      <c r="G182" s="176">
        <f>ROUND(E182*F182,2)</f>
        <v>0</v>
      </c>
      <c r="H182" s="175"/>
      <c r="I182" s="176">
        <f>ROUND(E182*H182,2)</f>
        <v>0</v>
      </c>
      <c r="J182" s="175"/>
      <c r="K182" s="176">
        <f>ROUND(E182*J182,2)</f>
        <v>0</v>
      </c>
      <c r="L182" s="176">
        <v>21</v>
      </c>
      <c r="M182" s="176">
        <f>G182*(1+L182/100)</f>
        <v>0</v>
      </c>
      <c r="N182" s="176">
        <v>0</v>
      </c>
      <c r="O182" s="176">
        <f>ROUND(E182*N182,2)</f>
        <v>0</v>
      </c>
      <c r="P182" s="176">
        <v>9.5999999999999992E-3</v>
      </c>
      <c r="Q182" s="176">
        <f>ROUND(E182*P182,2)</f>
        <v>2.31</v>
      </c>
      <c r="R182" s="176" t="s">
        <v>228</v>
      </c>
      <c r="S182" s="176" t="s">
        <v>128</v>
      </c>
      <c r="T182" s="177" t="s">
        <v>128</v>
      </c>
      <c r="U182" s="158">
        <v>0.05</v>
      </c>
      <c r="V182" s="158">
        <f>ROUND(E182*U182,2)</f>
        <v>12.01</v>
      </c>
      <c r="W182" s="158"/>
      <c r="X182" s="158" t="s">
        <v>129</v>
      </c>
      <c r="Y182" s="148"/>
      <c r="Z182" s="148"/>
      <c r="AA182" s="148"/>
      <c r="AB182" s="148"/>
      <c r="AC182" s="148"/>
      <c r="AD182" s="148"/>
      <c r="AE182" s="148"/>
      <c r="AF182" s="148"/>
      <c r="AG182" s="148" t="s">
        <v>130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90" t="s">
        <v>294</v>
      </c>
      <c r="D183" s="160"/>
      <c r="E183" s="161">
        <v>110.78</v>
      </c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132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90" t="s">
        <v>295</v>
      </c>
      <c r="D184" s="160"/>
      <c r="E184" s="161">
        <v>89.37</v>
      </c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132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90" t="s">
        <v>296</v>
      </c>
      <c r="D185" s="160"/>
      <c r="E185" s="161">
        <v>39.979999999999997</v>
      </c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132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71">
        <v>30</v>
      </c>
      <c r="B186" s="172" t="s">
        <v>297</v>
      </c>
      <c r="C186" s="189" t="s">
        <v>298</v>
      </c>
      <c r="D186" s="173" t="s">
        <v>126</v>
      </c>
      <c r="E186" s="174">
        <v>513.62743</v>
      </c>
      <c r="F186" s="175"/>
      <c r="G186" s="176">
        <f>ROUND(E186*F186,2)</f>
        <v>0</v>
      </c>
      <c r="H186" s="175"/>
      <c r="I186" s="176">
        <f>ROUND(E186*H186,2)</f>
        <v>0</v>
      </c>
      <c r="J186" s="175"/>
      <c r="K186" s="176">
        <f>ROUND(E186*J186,2)</f>
        <v>0</v>
      </c>
      <c r="L186" s="176">
        <v>21</v>
      </c>
      <c r="M186" s="176">
        <f>G186*(1+L186/100)</f>
        <v>0</v>
      </c>
      <c r="N186" s="176">
        <v>2.3000000000000001E-4</v>
      </c>
      <c r="O186" s="176">
        <f>ROUND(E186*N186,2)</f>
        <v>0.12</v>
      </c>
      <c r="P186" s="176">
        <v>0</v>
      </c>
      <c r="Q186" s="176">
        <f>ROUND(E186*P186,2)</f>
        <v>0</v>
      </c>
      <c r="R186" s="176" t="s">
        <v>228</v>
      </c>
      <c r="S186" s="176" t="s">
        <v>128</v>
      </c>
      <c r="T186" s="177" t="s">
        <v>128</v>
      </c>
      <c r="U186" s="158">
        <v>0.161</v>
      </c>
      <c r="V186" s="158">
        <f>ROUND(E186*U186,2)</f>
        <v>82.69</v>
      </c>
      <c r="W186" s="158"/>
      <c r="X186" s="158" t="s">
        <v>129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130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254" t="s">
        <v>790</v>
      </c>
      <c r="D187" s="255"/>
      <c r="E187" s="255"/>
      <c r="F187" s="255"/>
      <c r="G187" s="255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183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256" t="s">
        <v>299</v>
      </c>
      <c r="D188" s="257"/>
      <c r="E188" s="257"/>
      <c r="F188" s="257"/>
      <c r="G188" s="257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183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90" t="s">
        <v>300</v>
      </c>
      <c r="D189" s="160"/>
      <c r="E189" s="161"/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132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90" t="s">
        <v>301</v>
      </c>
      <c r="D190" s="160"/>
      <c r="E190" s="161">
        <v>16.649999999999999</v>
      </c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132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90" t="s">
        <v>133</v>
      </c>
      <c r="D191" s="160"/>
      <c r="E191" s="161">
        <v>16.73</v>
      </c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132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90" t="s">
        <v>134</v>
      </c>
      <c r="D192" s="160"/>
      <c r="E192" s="161">
        <v>10.41</v>
      </c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132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90" t="s">
        <v>302</v>
      </c>
      <c r="D193" s="160"/>
      <c r="E193" s="161">
        <v>16.649999999999999</v>
      </c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132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90" t="s">
        <v>133</v>
      </c>
      <c r="D194" s="160"/>
      <c r="E194" s="161">
        <v>16.73</v>
      </c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132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90" t="s">
        <v>134</v>
      </c>
      <c r="D195" s="160"/>
      <c r="E195" s="161">
        <v>10.41</v>
      </c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132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90" t="s">
        <v>135</v>
      </c>
      <c r="D196" s="160"/>
      <c r="E196" s="161"/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132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90" t="s">
        <v>303</v>
      </c>
      <c r="D197" s="160"/>
      <c r="E197" s="161"/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132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90" t="s">
        <v>304</v>
      </c>
      <c r="D198" s="160"/>
      <c r="E198" s="161">
        <v>28.24</v>
      </c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132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90" t="s">
        <v>137</v>
      </c>
      <c r="D199" s="160"/>
      <c r="E199" s="161">
        <v>25.97</v>
      </c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132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90" t="s">
        <v>138</v>
      </c>
      <c r="D200" s="160"/>
      <c r="E200" s="161">
        <v>7.19</v>
      </c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132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90" t="s">
        <v>139</v>
      </c>
      <c r="D201" s="160"/>
      <c r="E201" s="161">
        <v>23.37</v>
      </c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132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90" t="s">
        <v>140</v>
      </c>
      <c r="D202" s="160"/>
      <c r="E202" s="161">
        <v>7.1</v>
      </c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132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90" t="s">
        <v>305</v>
      </c>
      <c r="D203" s="160"/>
      <c r="E203" s="161">
        <v>28.24</v>
      </c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132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90" t="s">
        <v>137</v>
      </c>
      <c r="D204" s="160"/>
      <c r="E204" s="161">
        <v>25.97</v>
      </c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132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90" t="s">
        <v>138</v>
      </c>
      <c r="D205" s="160"/>
      <c r="E205" s="161">
        <v>7.19</v>
      </c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132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90" t="s">
        <v>139</v>
      </c>
      <c r="D206" s="160"/>
      <c r="E206" s="161">
        <v>23.37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132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90" t="s">
        <v>140</v>
      </c>
      <c r="D207" s="160"/>
      <c r="E207" s="161">
        <v>7.1</v>
      </c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132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90" t="s">
        <v>306</v>
      </c>
      <c r="D208" s="160"/>
      <c r="E208" s="161">
        <v>28.24</v>
      </c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132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90" t="s">
        <v>137</v>
      </c>
      <c r="D209" s="160"/>
      <c r="E209" s="161">
        <v>25.97</v>
      </c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132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90" t="s">
        <v>138</v>
      </c>
      <c r="D210" s="160"/>
      <c r="E210" s="161">
        <v>7.19</v>
      </c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132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90" t="s">
        <v>139</v>
      </c>
      <c r="D211" s="160"/>
      <c r="E211" s="161">
        <v>23.37</v>
      </c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132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90" t="s">
        <v>140</v>
      </c>
      <c r="D212" s="160"/>
      <c r="E212" s="161">
        <v>7.1</v>
      </c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132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90" t="s">
        <v>135</v>
      </c>
      <c r="D213" s="160"/>
      <c r="E213" s="161"/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132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90" t="s">
        <v>307</v>
      </c>
      <c r="D214" s="160"/>
      <c r="E214" s="161"/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132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90" t="s">
        <v>308</v>
      </c>
      <c r="D215" s="160"/>
      <c r="E215" s="161">
        <v>26.26</v>
      </c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5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132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90" t="s">
        <v>309</v>
      </c>
      <c r="D216" s="160"/>
      <c r="E216" s="161">
        <v>26.26</v>
      </c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132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90" t="s">
        <v>310</v>
      </c>
      <c r="D217" s="160"/>
      <c r="E217" s="161">
        <v>26.26</v>
      </c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132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90" t="s">
        <v>135</v>
      </c>
      <c r="D218" s="160"/>
      <c r="E218" s="161"/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132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90" t="s">
        <v>311</v>
      </c>
      <c r="D219" s="160"/>
      <c r="E219" s="161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132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90" t="s">
        <v>312</v>
      </c>
      <c r="D220" s="160"/>
      <c r="E220" s="161">
        <v>35.83</v>
      </c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132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90" t="s">
        <v>313</v>
      </c>
      <c r="D221" s="160"/>
      <c r="E221" s="161">
        <v>35.83</v>
      </c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132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ht="22.5" outlineLevel="1" x14ac:dyDescent="0.2">
      <c r="A222" s="171">
        <v>31</v>
      </c>
      <c r="B222" s="172" t="s">
        <v>314</v>
      </c>
      <c r="C222" s="189" t="s">
        <v>315</v>
      </c>
      <c r="D222" s="173" t="s">
        <v>126</v>
      </c>
      <c r="E222" s="174">
        <v>426.34525000000002</v>
      </c>
      <c r="F222" s="175"/>
      <c r="G222" s="176">
        <f>ROUND(E222*F222,2)</f>
        <v>0</v>
      </c>
      <c r="H222" s="175"/>
      <c r="I222" s="176">
        <f>ROUND(E222*H222,2)</f>
        <v>0</v>
      </c>
      <c r="J222" s="175"/>
      <c r="K222" s="176">
        <f>ROUND(E222*J222,2)</f>
        <v>0</v>
      </c>
      <c r="L222" s="176">
        <v>21</v>
      </c>
      <c r="M222" s="176">
        <f>G222*(1+L222/100)</f>
        <v>0</v>
      </c>
      <c r="N222" s="176">
        <v>1.9000000000000001E-4</v>
      </c>
      <c r="O222" s="176">
        <f>ROUND(E222*N222,2)</f>
        <v>0.08</v>
      </c>
      <c r="P222" s="176">
        <v>0</v>
      </c>
      <c r="Q222" s="176">
        <f>ROUND(E222*P222,2)</f>
        <v>0</v>
      </c>
      <c r="R222" s="176" t="s">
        <v>228</v>
      </c>
      <c r="S222" s="176" t="s">
        <v>128</v>
      </c>
      <c r="T222" s="177" t="s">
        <v>128</v>
      </c>
      <c r="U222" s="158">
        <v>0.12</v>
      </c>
      <c r="V222" s="158">
        <f>ROUND(E222*U222,2)</f>
        <v>51.16</v>
      </c>
      <c r="W222" s="158"/>
      <c r="X222" s="158" t="s">
        <v>129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130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90" t="s">
        <v>229</v>
      </c>
      <c r="D223" s="160"/>
      <c r="E223" s="161">
        <v>125.84</v>
      </c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132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90" t="s">
        <v>230</v>
      </c>
      <c r="D224" s="160"/>
      <c r="E224" s="161">
        <v>111.31</v>
      </c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132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90" t="s">
        <v>231</v>
      </c>
      <c r="D225" s="160"/>
      <c r="E225" s="161">
        <v>123.55</v>
      </c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132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90" t="s">
        <v>158</v>
      </c>
      <c r="D226" s="160"/>
      <c r="E226" s="161">
        <v>65.64</v>
      </c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132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ht="33.75" outlineLevel="1" x14ac:dyDescent="0.2">
      <c r="A227" s="171">
        <v>32</v>
      </c>
      <c r="B227" s="172" t="s">
        <v>316</v>
      </c>
      <c r="C227" s="189" t="s">
        <v>317</v>
      </c>
      <c r="D227" s="173" t="s">
        <v>126</v>
      </c>
      <c r="E227" s="174">
        <v>128.47794999999999</v>
      </c>
      <c r="F227" s="175"/>
      <c r="G227" s="176">
        <f>ROUND(E227*F227,2)</f>
        <v>0</v>
      </c>
      <c r="H227" s="175"/>
      <c r="I227" s="176">
        <f>ROUND(E227*H227,2)</f>
        <v>0</v>
      </c>
      <c r="J227" s="175"/>
      <c r="K227" s="176">
        <f>ROUND(E227*J227,2)</f>
        <v>0</v>
      </c>
      <c r="L227" s="176">
        <v>21</v>
      </c>
      <c r="M227" s="176">
        <f>G227*(1+L227/100)</f>
        <v>0</v>
      </c>
      <c r="N227" s="176">
        <v>1.1999999999999999E-3</v>
      </c>
      <c r="O227" s="176">
        <f>ROUND(E227*N227,2)</f>
        <v>0.15</v>
      </c>
      <c r="P227" s="176">
        <v>0</v>
      </c>
      <c r="Q227" s="176">
        <f>ROUND(E227*P227,2)</f>
        <v>0</v>
      </c>
      <c r="R227" s="176" t="s">
        <v>318</v>
      </c>
      <c r="S227" s="176" t="s">
        <v>128</v>
      </c>
      <c r="T227" s="177" t="s">
        <v>128</v>
      </c>
      <c r="U227" s="158">
        <v>0</v>
      </c>
      <c r="V227" s="158">
        <f>ROUND(E227*U227,2)</f>
        <v>0</v>
      </c>
      <c r="W227" s="158"/>
      <c r="X227" s="158" t="s">
        <v>319</v>
      </c>
      <c r="Y227" s="148"/>
      <c r="Z227" s="148"/>
      <c r="AA227" s="148"/>
      <c r="AB227" s="148"/>
      <c r="AC227" s="148"/>
      <c r="AD227" s="148"/>
      <c r="AE227" s="148"/>
      <c r="AF227" s="148"/>
      <c r="AG227" s="148" t="s">
        <v>320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90" t="s">
        <v>157</v>
      </c>
      <c r="D228" s="160"/>
      <c r="E228" s="161">
        <v>56.72</v>
      </c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132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90" t="s">
        <v>158</v>
      </c>
      <c r="D229" s="160"/>
      <c r="E229" s="161">
        <v>65.64</v>
      </c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132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91" t="s">
        <v>321</v>
      </c>
      <c r="D230" s="162"/>
      <c r="E230" s="163">
        <v>122.36</v>
      </c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132</v>
      </c>
      <c r="AH230" s="148">
        <v>1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90" t="s">
        <v>322</v>
      </c>
      <c r="D231" s="160"/>
      <c r="E231" s="161">
        <v>6.12</v>
      </c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132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ht="33.75" outlineLevel="1" x14ac:dyDescent="0.2">
      <c r="A232" s="171">
        <v>33</v>
      </c>
      <c r="B232" s="172" t="s">
        <v>323</v>
      </c>
      <c r="C232" s="189" t="s">
        <v>324</v>
      </c>
      <c r="D232" s="173" t="s">
        <v>126</v>
      </c>
      <c r="E232" s="174">
        <v>298.59021000000001</v>
      </c>
      <c r="F232" s="175"/>
      <c r="G232" s="176">
        <f>ROUND(E232*F232,2)</f>
        <v>0</v>
      </c>
      <c r="H232" s="175"/>
      <c r="I232" s="176">
        <f>ROUND(E232*H232,2)</f>
        <v>0</v>
      </c>
      <c r="J232" s="175"/>
      <c r="K232" s="176">
        <f>ROUND(E232*J232,2)</f>
        <v>0</v>
      </c>
      <c r="L232" s="176">
        <v>21</v>
      </c>
      <c r="M232" s="176">
        <f>G232*(1+L232/100)</f>
        <v>0</v>
      </c>
      <c r="N232" s="176">
        <v>1.6000000000000001E-3</v>
      </c>
      <c r="O232" s="176">
        <f>ROUND(E232*N232,2)</f>
        <v>0.48</v>
      </c>
      <c r="P232" s="176">
        <v>0</v>
      </c>
      <c r="Q232" s="176">
        <f>ROUND(E232*P232,2)</f>
        <v>0</v>
      </c>
      <c r="R232" s="176" t="s">
        <v>318</v>
      </c>
      <c r="S232" s="176" t="s">
        <v>128</v>
      </c>
      <c r="T232" s="177" t="s">
        <v>128</v>
      </c>
      <c r="U232" s="158">
        <v>0</v>
      </c>
      <c r="V232" s="158">
        <f>ROUND(E232*U232,2)</f>
        <v>0</v>
      </c>
      <c r="W232" s="158"/>
      <c r="X232" s="158" t="s">
        <v>319</v>
      </c>
      <c r="Y232" s="148"/>
      <c r="Z232" s="148"/>
      <c r="AA232" s="148"/>
      <c r="AB232" s="148"/>
      <c r="AC232" s="148"/>
      <c r="AD232" s="148"/>
      <c r="AE232" s="148"/>
      <c r="AF232" s="148"/>
      <c r="AG232" s="148" t="s">
        <v>320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90" t="s">
        <v>159</v>
      </c>
      <c r="D233" s="160"/>
      <c r="E233" s="161">
        <v>71.8</v>
      </c>
      <c r="F233" s="158"/>
      <c r="G233" s="158"/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5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132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90" t="s">
        <v>160</v>
      </c>
      <c r="D234" s="160"/>
      <c r="E234" s="161">
        <v>20.96</v>
      </c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132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90" t="s">
        <v>161</v>
      </c>
      <c r="D235" s="160"/>
      <c r="E235" s="161">
        <v>50.6</v>
      </c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132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90" t="s">
        <v>162</v>
      </c>
      <c r="D236" s="160"/>
      <c r="E236" s="161">
        <v>73.92</v>
      </c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132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90" t="s">
        <v>163</v>
      </c>
      <c r="D237" s="160"/>
      <c r="E237" s="161">
        <v>12.32</v>
      </c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132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190" t="s">
        <v>135</v>
      </c>
      <c r="D238" s="160"/>
      <c r="E238" s="161"/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132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90" t="s">
        <v>252</v>
      </c>
      <c r="D239" s="160"/>
      <c r="E239" s="161">
        <v>54.76</v>
      </c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5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132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91" t="s">
        <v>321</v>
      </c>
      <c r="D240" s="162"/>
      <c r="E240" s="163">
        <v>284.37</v>
      </c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132</v>
      </c>
      <c r="AH240" s="148">
        <v>1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90" t="s">
        <v>325</v>
      </c>
      <c r="D241" s="160"/>
      <c r="E241" s="161">
        <v>14.22</v>
      </c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132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ht="33.75" outlineLevel="1" x14ac:dyDescent="0.2">
      <c r="A242" s="171">
        <v>34</v>
      </c>
      <c r="B242" s="172" t="s">
        <v>326</v>
      </c>
      <c r="C242" s="189" t="s">
        <v>327</v>
      </c>
      <c r="D242" s="173" t="s">
        <v>126</v>
      </c>
      <c r="E242" s="174">
        <v>300.64157</v>
      </c>
      <c r="F242" s="175"/>
      <c r="G242" s="176">
        <f>ROUND(E242*F242,2)</f>
        <v>0</v>
      </c>
      <c r="H242" s="175"/>
      <c r="I242" s="176">
        <f>ROUND(E242*H242,2)</f>
        <v>0</v>
      </c>
      <c r="J242" s="175"/>
      <c r="K242" s="176">
        <f>ROUND(E242*J242,2)</f>
        <v>0</v>
      </c>
      <c r="L242" s="176">
        <v>21</v>
      </c>
      <c r="M242" s="176">
        <f>G242*(1+L242/100)</f>
        <v>0</v>
      </c>
      <c r="N242" s="176">
        <v>2E-3</v>
      </c>
      <c r="O242" s="176">
        <f>ROUND(E242*N242,2)</f>
        <v>0.6</v>
      </c>
      <c r="P242" s="176">
        <v>0</v>
      </c>
      <c r="Q242" s="176">
        <f>ROUND(E242*P242,2)</f>
        <v>0</v>
      </c>
      <c r="R242" s="176" t="s">
        <v>318</v>
      </c>
      <c r="S242" s="176" t="s">
        <v>128</v>
      </c>
      <c r="T242" s="177" t="s">
        <v>128</v>
      </c>
      <c r="U242" s="158">
        <v>0</v>
      </c>
      <c r="V242" s="158">
        <f>ROUND(E242*U242,2)</f>
        <v>0</v>
      </c>
      <c r="W242" s="158"/>
      <c r="X242" s="158" t="s">
        <v>319</v>
      </c>
      <c r="Y242" s="148"/>
      <c r="Z242" s="148"/>
      <c r="AA242" s="148"/>
      <c r="AB242" s="148"/>
      <c r="AC242" s="148"/>
      <c r="AD242" s="148"/>
      <c r="AE242" s="148"/>
      <c r="AF242" s="148"/>
      <c r="AG242" s="148" t="s">
        <v>320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90" t="s">
        <v>157</v>
      </c>
      <c r="D243" s="160"/>
      <c r="E243" s="161">
        <v>56.72</v>
      </c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132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90" t="s">
        <v>135</v>
      </c>
      <c r="D244" s="160"/>
      <c r="E244" s="161"/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132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90" t="s">
        <v>159</v>
      </c>
      <c r="D245" s="160"/>
      <c r="E245" s="161">
        <v>71.8</v>
      </c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132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90" t="s">
        <v>160</v>
      </c>
      <c r="D246" s="160"/>
      <c r="E246" s="161">
        <v>20.96</v>
      </c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  <c r="P246" s="158"/>
      <c r="Q246" s="158"/>
      <c r="R246" s="158"/>
      <c r="S246" s="158"/>
      <c r="T246" s="158"/>
      <c r="U246" s="158"/>
      <c r="V246" s="158"/>
      <c r="W246" s="158"/>
      <c r="X246" s="158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132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90" t="s">
        <v>161</v>
      </c>
      <c r="D247" s="160"/>
      <c r="E247" s="161">
        <v>50.6</v>
      </c>
      <c r="F247" s="158"/>
      <c r="G247" s="158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132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90" t="s">
        <v>162</v>
      </c>
      <c r="D248" s="160"/>
      <c r="E248" s="161">
        <v>73.92</v>
      </c>
      <c r="F248" s="158"/>
      <c r="G248" s="158"/>
      <c r="H248" s="158"/>
      <c r="I248" s="158"/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58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132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90" t="s">
        <v>163</v>
      </c>
      <c r="D249" s="160"/>
      <c r="E249" s="161">
        <v>12.32</v>
      </c>
      <c r="F249" s="158"/>
      <c r="G249" s="158"/>
      <c r="H249" s="158"/>
      <c r="I249" s="158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58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132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91" t="s">
        <v>321</v>
      </c>
      <c r="D250" s="162"/>
      <c r="E250" s="163">
        <v>286.33</v>
      </c>
      <c r="F250" s="158"/>
      <c r="G250" s="158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132</v>
      </c>
      <c r="AH250" s="148">
        <v>1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90" t="s">
        <v>328</v>
      </c>
      <c r="D251" s="160"/>
      <c r="E251" s="161">
        <v>14.32</v>
      </c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132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ht="33.75" outlineLevel="1" x14ac:dyDescent="0.2">
      <c r="A252" s="171">
        <v>35</v>
      </c>
      <c r="B252" s="172" t="s">
        <v>329</v>
      </c>
      <c r="C252" s="189" t="s">
        <v>330</v>
      </c>
      <c r="D252" s="173" t="s">
        <v>126</v>
      </c>
      <c r="E252" s="174">
        <v>895.32502999999997</v>
      </c>
      <c r="F252" s="175"/>
      <c r="G252" s="176">
        <f>ROUND(E252*F252,2)</f>
        <v>0</v>
      </c>
      <c r="H252" s="175"/>
      <c r="I252" s="176">
        <f>ROUND(E252*H252,2)</f>
        <v>0</v>
      </c>
      <c r="J252" s="175"/>
      <c r="K252" s="176">
        <f>ROUND(E252*J252,2)</f>
        <v>0</v>
      </c>
      <c r="L252" s="176">
        <v>21</v>
      </c>
      <c r="M252" s="176">
        <f>G252*(1+L252/100)</f>
        <v>0</v>
      </c>
      <c r="N252" s="176">
        <v>2.3999999999999998E-3</v>
      </c>
      <c r="O252" s="176">
        <f>ROUND(E252*N252,2)</f>
        <v>2.15</v>
      </c>
      <c r="P252" s="176">
        <v>0</v>
      </c>
      <c r="Q252" s="176">
        <f>ROUND(E252*P252,2)</f>
        <v>0</v>
      </c>
      <c r="R252" s="176" t="s">
        <v>318</v>
      </c>
      <c r="S252" s="176" t="s">
        <v>128</v>
      </c>
      <c r="T252" s="177" t="s">
        <v>128</v>
      </c>
      <c r="U252" s="158">
        <v>0</v>
      </c>
      <c r="V252" s="158">
        <f>ROUND(E252*U252,2)</f>
        <v>0</v>
      </c>
      <c r="W252" s="158"/>
      <c r="X252" s="158" t="s">
        <v>319</v>
      </c>
      <c r="Y252" s="148"/>
      <c r="Z252" s="148"/>
      <c r="AA252" s="148"/>
      <c r="AB252" s="148"/>
      <c r="AC252" s="148"/>
      <c r="AD252" s="148"/>
      <c r="AE252" s="148"/>
      <c r="AF252" s="148"/>
      <c r="AG252" s="148" t="s">
        <v>320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90" t="s">
        <v>331</v>
      </c>
      <c r="D253" s="160"/>
      <c r="E253" s="161"/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132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90" t="s">
        <v>332</v>
      </c>
      <c r="D254" s="160"/>
      <c r="E254" s="161">
        <v>251.68</v>
      </c>
      <c r="F254" s="158"/>
      <c r="G254" s="158"/>
      <c r="H254" s="158"/>
      <c r="I254" s="158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132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90" t="s">
        <v>333</v>
      </c>
      <c r="D255" s="160"/>
      <c r="E255" s="161">
        <v>222.62</v>
      </c>
      <c r="F255" s="158"/>
      <c r="G255" s="158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132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90" t="s">
        <v>334</v>
      </c>
      <c r="D256" s="160"/>
      <c r="E256" s="161">
        <v>247.1</v>
      </c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132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90" t="s">
        <v>335</v>
      </c>
      <c r="D257" s="160"/>
      <c r="E257" s="161">
        <v>131.29</v>
      </c>
      <c r="F257" s="158"/>
      <c r="G257" s="158"/>
      <c r="H257" s="158"/>
      <c r="I257" s="158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5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132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91" t="s">
        <v>321</v>
      </c>
      <c r="D258" s="162"/>
      <c r="E258" s="163">
        <v>852.69</v>
      </c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132</v>
      </c>
      <c r="AH258" s="148">
        <v>1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90" t="s">
        <v>336</v>
      </c>
      <c r="D259" s="160"/>
      <c r="E259" s="161">
        <v>42.63</v>
      </c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132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ht="33.75" outlineLevel="1" x14ac:dyDescent="0.2">
      <c r="A260" s="171">
        <v>36</v>
      </c>
      <c r="B260" s="172" t="s">
        <v>337</v>
      </c>
      <c r="C260" s="189" t="s">
        <v>338</v>
      </c>
      <c r="D260" s="173" t="s">
        <v>126</v>
      </c>
      <c r="E260" s="174">
        <v>300.64157</v>
      </c>
      <c r="F260" s="175"/>
      <c r="G260" s="176">
        <f>ROUND(E260*F260,2)</f>
        <v>0</v>
      </c>
      <c r="H260" s="175"/>
      <c r="I260" s="176">
        <f>ROUND(E260*H260,2)</f>
        <v>0</v>
      </c>
      <c r="J260" s="175"/>
      <c r="K260" s="176">
        <f>ROUND(E260*J260,2)</f>
        <v>0</v>
      </c>
      <c r="L260" s="176">
        <v>21</v>
      </c>
      <c r="M260" s="176">
        <f>G260*(1+L260/100)</f>
        <v>0</v>
      </c>
      <c r="N260" s="176">
        <v>2.8E-3</v>
      </c>
      <c r="O260" s="176">
        <f>ROUND(E260*N260,2)</f>
        <v>0.84</v>
      </c>
      <c r="P260" s="176">
        <v>0</v>
      </c>
      <c r="Q260" s="176">
        <f>ROUND(E260*P260,2)</f>
        <v>0</v>
      </c>
      <c r="R260" s="176" t="s">
        <v>318</v>
      </c>
      <c r="S260" s="176" t="s">
        <v>128</v>
      </c>
      <c r="T260" s="177" t="s">
        <v>128</v>
      </c>
      <c r="U260" s="158">
        <v>0</v>
      </c>
      <c r="V260" s="158">
        <f>ROUND(E260*U260,2)</f>
        <v>0</v>
      </c>
      <c r="W260" s="158"/>
      <c r="X260" s="158" t="s">
        <v>319</v>
      </c>
      <c r="Y260" s="148"/>
      <c r="Z260" s="148"/>
      <c r="AA260" s="148"/>
      <c r="AB260" s="148"/>
      <c r="AC260" s="148"/>
      <c r="AD260" s="148"/>
      <c r="AE260" s="148"/>
      <c r="AF260" s="148"/>
      <c r="AG260" s="148" t="s">
        <v>320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90" t="s">
        <v>157</v>
      </c>
      <c r="D261" s="160"/>
      <c r="E261" s="161">
        <v>56.72</v>
      </c>
      <c r="F261" s="158"/>
      <c r="G261" s="158"/>
      <c r="H261" s="158"/>
      <c r="I261" s="158"/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5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132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90" t="s">
        <v>135</v>
      </c>
      <c r="D262" s="160"/>
      <c r="E262" s="161"/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132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90" t="s">
        <v>159</v>
      </c>
      <c r="D263" s="160"/>
      <c r="E263" s="161">
        <v>71.8</v>
      </c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132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90" t="s">
        <v>160</v>
      </c>
      <c r="D264" s="160"/>
      <c r="E264" s="161">
        <v>20.96</v>
      </c>
      <c r="F264" s="158"/>
      <c r="G264" s="158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132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90" t="s">
        <v>161</v>
      </c>
      <c r="D265" s="160"/>
      <c r="E265" s="161">
        <v>50.6</v>
      </c>
      <c r="F265" s="158"/>
      <c r="G265" s="158"/>
      <c r="H265" s="158"/>
      <c r="I265" s="158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5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132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90" t="s">
        <v>162</v>
      </c>
      <c r="D266" s="160"/>
      <c r="E266" s="161">
        <v>73.92</v>
      </c>
      <c r="F266" s="158"/>
      <c r="G266" s="158"/>
      <c r="H266" s="158"/>
      <c r="I266" s="158"/>
      <c r="J266" s="158"/>
      <c r="K266" s="158"/>
      <c r="L266" s="158"/>
      <c r="M266" s="158"/>
      <c r="N266" s="158"/>
      <c r="O266" s="158"/>
      <c r="P266" s="158"/>
      <c r="Q266" s="158"/>
      <c r="R266" s="158"/>
      <c r="S266" s="158"/>
      <c r="T266" s="158"/>
      <c r="U266" s="158"/>
      <c r="V266" s="158"/>
      <c r="W266" s="158"/>
      <c r="X266" s="158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132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90" t="s">
        <v>163</v>
      </c>
      <c r="D267" s="160"/>
      <c r="E267" s="161">
        <v>12.32</v>
      </c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132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91" t="s">
        <v>321</v>
      </c>
      <c r="D268" s="162"/>
      <c r="E268" s="163">
        <v>286.33</v>
      </c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132</v>
      </c>
      <c r="AH268" s="148">
        <v>1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90" t="s">
        <v>328</v>
      </c>
      <c r="D269" s="160"/>
      <c r="E269" s="161">
        <v>14.32</v>
      </c>
      <c r="F269" s="158"/>
      <c r="G269" s="158"/>
      <c r="H269" s="158"/>
      <c r="I269" s="158"/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132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ht="33.75" outlineLevel="1" x14ac:dyDescent="0.2">
      <c r="A270" s="171">
        <v>37</v>
      </c>
      <c r="B270" s="172" t="s">
        <v>339</v>
      </c>
      <c r="C270" s="189" t="s">
        <v>340</v>
      </c>
      <c r="D270" s="173" t="s">
        <v>126</v>
      </c>
      <c r="E270" s="174">
        <v>57.50065</v>
      </c>
      <c r="F270" s="175"/>
      <c r="G270" s="176">
        <f>ROUND(E270*F270,2)</f>
        <v>0</v>
      </c>
      <c r="H270" s="175"/>
      <c r="I270" s="176">
        <f>ROUND(E270*H270,2)</f>
        <v>0</v>
      </c>
      <c r="J270" s="175"/>
      <c r="K270" s="176">
        <f>ROUND(E270*J270,2)</f>
        <v>0</v>
      </c>
      <c r="L270" s="176">
        <v>21</v>
      </c>
      <c r="M270" s="176">
        <f>G270*(1+L270/100)</f>
        <v>0</v>
      </c>
      <c r="N270" s="176">
        <v>4.0000000000000001E-3</v>
      </c>
      <c r="O270" s="176">
        <f>ROUND(E270*N270,2)</f>
        <v>0.23</v>
      </c>
      <c r="P270" s="176">
        <v>0</v>
      </c>
      <c r="Q270" s="176">
        <f>ROUND(E270*P270,2)</f>
        <v>0</v>
      </c>
      <c r="R270" s="176" t="s">
        <v>318</v>
      </c>
      <c r="S270" s="176" t="s">
        <v>128</v>
      </c>
      <c r="T270" s="177" t="s">
        <v>128</v>
      </c>
      <c r="U270" s="158">
        <v>0</v>
      </c>
      <c r="V270" s="158">
        <f>ROUND(E270*U270,2)</f>
        <v>0</v>
      </c>
      <c r="W270" s="158"/>
      <c r="X270" s="158" t="s">
        <v>319</v>
      </c>
      <c r="Y270" s="148"/>
      <c r="Z270" s="148"/>
      <c r="AA270" s="148"/>
      <c r="AB270" s="148"/>
      <c r="AC270" s="148"/>
      <c r="AD270" s="148"/>
      <c r="AE270" s="148"/>
      <c r="AF270" s="148"/>
      <c r="AG270" s="148" t="s">
        <v>320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90" t="s">
        <v>252</v>
      </c>
      <c r="D271" s="160"/>
      <c r="E271" s="161">
        <v>54.76</v>
      </c>
      <c r="F271" s="158"/>
      <c r="G271" s="158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132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90" t="s">
        <v>341</v>
      </c>
      <c r="D272" s="160"/>
      <c r="E272" s="161">
        <v>2.74</v>
      </c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132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ht="33.75" outlineLevel="1" x14ac:dyDescent="0.2">
      <c r="A273" s="171">
        <v>38</v>
      </c>
      <c r="B273" s="172" t="s">
        <v>342</v>
      </c>
      <c r="C273" s="189" t="s">
        <v>343</v>
      </c>
      <c r="D273" s="173" t="s">
        <v>126</v>
      </c>
      <c r="E273" s="174">
        <v>37.620980000000003</v>
      </c>
      <c r="F273" s="175"/>
      <c r="G273" s="176">
        <f>ROUND(E273*F273,2)</f>
        <v>0</v>
      </c>
      <c r="H273" s="175"/>
      <c r="I273" s="176">
        <f>ROUND(E273*H273,2)</f>
        <v>0</v>
      </c>
      <c r="J273" s="175"/>
      <c r="K273" s="176">
        <f>ROUND(E273*J273,2)</f>
        <v>0</v>
      </c>
      <c r="L273" s="176">
        <v>21</v>
      </c>
      <c r="M273" s="176">
        <f>G273*(1+L273/100)</f>
        <v>0</v>
      </c>
      <c r="N273" s="176">
        <v>5.9999999999999995E-4</v>
      </c>
      <c r="O273" s="176">
        <f>ROUND(E273*N273,2)</f>
        <v>0.02</v>
      </c>
      <c r="P273" s="176">
        <v>0</v>
      </c>
      <c r="Q273" s="176">
        <f>ROUND(E273*P273,2)</f>
        <v>0</v>
      </c>
      <c r="R273" s="176" t="s">
        <v>318</v>
      </c>
      <c r="S273" s="176" t="s">
        <v>128</v>
      </c>
      <c r="T273" s="177" t="s">
        <v>128</v>
      </c>
      <c r="U273" s="158">
        <v>0</v>
      </c>
      <c r="V273" s="158">
        <f>ROUND(E273*U273,2)</f>
        <v>0</v>
      </c>
      <c r="W273" s="158"/>
      <c r="X273" s="158" t="s">
        <v>319</v>
      </c>
      <c r="Y273" s="148"/>
      <c r="Z273" s="148"/>
      <c r="AA273" s="148"/>
      <c r="AB273" s="148"/>
      <c r="AC273" s="148"/>
      <c r="AD273" s="148"/>
      <c r="AE273" s="148"/>
      <c r="AF273" s="148"/>
      <c r="AG273" s="148" t="s">
        <v>320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90" t="s">
        <v>344</v>
      </c>
      <c r="D274" s="160"/>
      <c r="E274" s="161">
        <v>35.83</v>
      </c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132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90" t="s">
        <v>345</v>
      </c>
      <c r="D275" s="160"/>
      <c r="E275" s="161">
        <v>1.79</v>
      </c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58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132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ht="33.75" outlineLevel="1" x14ac:dyDescent="0.2">
      <c r="A276" s="171">
        <v>39</v>
      </c>
      <c r="B276" s="172" t="s">
        <v>346</v>
      </c>
      <c r="C276" s="189" t="s">
        <v>347</v>
      </c>
      <c r="D276" s="173" t="s">
        <v>126</v>
      </c>
      <c r="E276" s="174">
        <v>294.05176999999998</v>
      </c>
      <c r="F276" s="175"/>
      <c r="G276" s="176">
        <f>ROUND(E276*F276,2)</f>
        <v>0</v>
      </c>
      <c r="H276" s="175"/>
      <c r="I276" s="176">
        <f>ROUND(E276*H276,2)</f>
        <v>0</v>
      </c>
      <c r="J276" s="175"/>
      <c r="K276" s="176">
        <f>ROUND(E276*J276,2)</f>
        <v>0</v>
      </c>
      <c r="L276" s="176">
        <v>21</v>
      </c>
      <c r="M276" s="176">
        <f>G276*(1+L276/100)</f>
        <v>0</v>
      </c>
      <c r="N276" s="176">
        <v>8.9999999999999998E-4</v>
      </c>
      <c r="O276" s="176">
        <f>ROUND(E276*N276,2)</f>
        <v>0.26</v>
      </c>
      <c r="P276" s="176">
        <v>0</v>
      </c>
      <c r="Q276" s="176">
        <f>ROUND(E276*P276,2)</f>
        <v>0</v>
      </c>
      <c r="R276" s="176" t="s">
        <v>318</v>
      </c>
      <c r="S276" s="176" t="s">
        <v>128</v>
      </c>
      <c r="T276" s="177" t="s">
        <v>128</v>
      </c>
      <c r="U276" s="158">
        <v>0</v>
      </c>
      <c r="V276" s="158">
        <f>ROUND(E276*U276,2)</f>
        <v>0</v>
      </c>
      <c r="W276" s="158"/>
      <c r="X276" s="158" t="s">
        <v>319</v>
      </c>
      <c r="Y276" s="148"/>
      <c r="Z276" s="148"/>
      <c r="AA276" s="148"/>
      <c r="AB276" s="148"/>
      <c r="AC276" s="148"/>
      <c r="AD276" s="148"/>
      <c r="AE276" s="148"/>
      <c r="AF276" s="148"/>
      <c r="AG276" s="148" t="s">
        <v>320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90" t="s">
        <v>131</v>
      </c>
      <c r="D277" s="160"/>
      <c r="E277" s="161">
        <v>16.649999999999999</v>
      </c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132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90" t="s">
        <v>133</v>
      </c>
      <c r="D278" s="160"/>
      <c r="E278" s="161">
        <v>16.73</v>
      </c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58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132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90" t="s">
        <v>134</v>
      </c>
      <c r="D279" s="160"/>
      <c r="E279" s="161">
        <v>10.41</v>
      </c>
      <c r="F279" s="158"/>
      <c r="G279" s="158"/>
      <c r="H279" s="158"/>
      <c r="I279" s="158"/>
      <c r="J279" s="158"/>
      <c r="K279" s="158"/>
      <c r="L279" s="158"/>
      <c r="M279" s="158"/>
      <c r="N279" s="158"/>
      <c r="O279" s="158"/>
      <c r="P279" s="158"/>
      <c r="Q279" s="158"/>
      <c r="R279" s="158"/>
      <c r="S279" s="158"/>
      <c r="T279" s="158"/>
      <c r="U279" s="158"/>
      <c r="V279" s="158"/>
      <c r="W279" s="158"/>
      <c r="X279" s="158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132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90" t="s">
        <v>135</v>
      </c>
      <c r="D280" s="160"/>
      <c r="E280" s="161"/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132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90" t="s">
        <v>348</v>
      </c>
      <c r="D281" s="160"/>
      <c r="E281" s="161">
        <v>28.24</v>
      </c>
      <c r="F281" s="158"/>
      <c r="G281" s="158"/>
      <c r="H281" s="158"/>
      <c r="I281" s="158"/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132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90" t="s">
        <v>137</v>
      </c>
      <c r="D282" s="160"/>
      <c r="E282" s="161">
        <v>25.97</v>
      </c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132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90" t="s">
        <v>138</v>
      </c>
      <c r="D283" s="160"/>
      <c r="E283" s="161">
        <v>7.19</v>
      </c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132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90" t="s">
        <v>139</v>
      </c>
      <c r="D284" s="160"/>
      <c r="E284" s="161">
        <v>23.37</v>
      </c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132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90" t="s">
        <v>140</v>
      </c>
      <c r="D285" s="160"/>
      <c r="E285" s="161">
        <v>7.1</v>
      </c>
      <c r="F285" s="158"/>
      <c r="G285" s="158"/>
      <c r="H285" s="158"/>
      <c r="I285" s="158"/>
      <c r="J285" s="158"/>
      <c r="K285" s="158"/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58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132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90" t="s">
        <v>349</v>
      </c>
      <c r="D286" s="160"/>
      <c r="E286" s="161">
        <v>28.24</v>
      </c>
      <c r="F286" s="158"/>
      <c r="G286" s="158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132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90" t="s">
        <v>137</v>
      </c>
      <c r="D287" s="160"/>
      <c r="E287" s="161">
        <v>25.97</v>
      </c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132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90" t="s">
        <v>138</v>
      </c>
      <c r="D288" s="160"/>
      <c r="E288" s="161">
        <v>7.19</v>
      </c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132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90" t="s">
        <v>139</v>
      </c>
      <c r="D289" s="160"/>
      <c r="E289" s="161">
        <v>23.37</v>
      </c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132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90" t="s">
        <v>140</v>
      </c>
      <c r="D290" s="160"/>
      <c r="E290" s="161">
        <v>7.1</v>
      </c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132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90" t="s">
        <v>135</v>
      </c>
      <c r="D291" s="160"/>
      <c r="E291" s="161"/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132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90" t="s">
        <v>350</v>
      </c>
      <c r="D292" s="160"/>
      <c r="E292" s="161">
        <v>26.26</v>
      </c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132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90" t="s">
        <v>351</v>
      </c>
      <c r="D293" s="160"/>
      <c r="E293" s="161">
        <v>26.26</v>
      </c>
      <c r="F293" s="158"/>
      <c r="G293" s="158"/>
      <c r="H293" s="158"/>
      <c r="I293" s="158"/>
      <c r="J293" s="158"/>
      <c r="K293" s="158"/>
      <c r="L293" s="158"/>
      <c r="M293" s="158"/>
      <c r="N293" s="158"/>
      <c r="O293" s="158"/>
      <c r="P293" s="158"/>
      <c r="Q293" s="158"/>
      <c r="R293" s="158"/>
      <c r="S293" s="158"/>
      <c r="T293" s="158"/>
      <c r="U293" s="158"/>
      <c r="V293" s="158"/>
      <c r="W293" s="158"/>
      <c r="X293" s="158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132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91" t="s">
        <v>321</v>
      </c>
      <c r="D294" s="162"/>
      <c r="E294" s="163">
        <v>280.05</v>
      </c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132</v>
      </c>
      <c r="AH294" s="148">
        <v>1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90" t="s">
        <v>352</v>
      </c>
      <c r="D295" s="160"/>
      <c r="E295" s="161">
        <v>14</v>
      </c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132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ht="33.75" outlineLevel="1" x14ac:dyDescent="0.2">
      <c r="A296" s="171">
        <v>40</v>
      </c>
      <c r="B296" s="172" t="s">
        <v>353</v>
      </c>
      <c r="C296" s="189" t="s">
        <v>354</v>
      </c>
      <c r="D296" s="173" t="s">
        <v>126</v>
      </c>
      <c r="E296" s="174">
        <v>207.63605999999999</v>
      </c>
      <c r="F296" s="175"/>
      <c r="G296" s="176">
        <f>ROUND(E296*F296,2)</f>
        <v>0</v>
      </c>
      <c r="H296" s="175"/>
      <c r="I296" s="176">
        <f>ROUND(E296*H296,2)</f>
        <v>0</v>
      </c>
      <c r="J296" s="175"/>
      <c r="K296" s="176">
        <f>ROUND(E296*J296,2)</f>
        <v>0</v>
      </c>
      <c r="L296" s="176">
        <v>21</v>
      </c>
      <c r="M296" s="176">
        <f>G296*(1+L296/100)</f>
        <v>0</v>
      </c>
      <c r="N296" s="176">
        <v>1.5E-3</v>
      </c>
      <c r="O296" s="176">
        <f>ROUND(E296*N296,2)</f>
        <v>0.31</v>
      </c>
      <c r="P296" s="176">
        <v>0</v>
      </c>
      <c r="Q296" s="176">
        <f>ROUND(E296*P296,2)</f>
        <v>0</v>
      </c>
      <c r="R296" s="176" t="s">
        <v>318</v>
      </c>
      <c r="S296" s="176" t="s">
        <v>128</v>
      </c>
      <c r="T296" s="177" t="s">
        <v>128</v>
      </c>
      <c r="U296" s="158">
        <v>0</v>
      </c>
      <c r="V296" s="158">
        <f>ROUND(E296*U296,2)</f>
        <v>0</v>
      </c>
      <c r="W296" s="158"/>
      <c r="X296" s="158" t="s">
        <v>319</v>
      </c>
      <c r="Y296" s="148"/>
      <c r="Z296" s="148"/>
      <c r="AA296" s="148"/>
      <c r="AB296" s="148"/>
      <c r="AC296" s="148"/>
      <c r="AD296" s="148"/>
      <c r="AE296" s="148"/>
      <c r="AF296" s="148"/>
      <c r="AG296" s="148" t="s">
        <v>320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190" t="s">
        <v>131</v>
      </c>
      <c r="D297" s="160"/>
      <c r="E297" s="161">
        <v>16.649999999999999</v>
      </c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132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90" t="s">
        <v>133</v>
      </c>
      <c r="D298" s="160"/>
      <c r="E298" s="161">
        <v>16.73</v>
      </c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132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90" t="s">
        <v>134</v>
      </c>
      <c r="D299" s="160"/>
      <c r="E299" s="161">
        <v>10.41</v>
      </c>
      <c r="F299" s="158"/>
      <c r="G299" s="158"/>
      <c r="H299" s="158"/>
      <c r="I299" s="158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132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90" t="s">
        <v>135</v>
      </c>
      <c r="D300" s="160"/>
      <c r="E300" s="161"/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132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90" t="s">
        <v>136</v>
      </c>
      <c r="D301" s="160"/>
      <c r="E301" s="161">
        <v>28.24</v>
      </c>
      <c r="F301" s="158"/>
      <c r="G301" s="158"/>
      <c r="H301" s="158"/>
      <c r="I301" s="158"/>
      <c r="J301" s="158"/>
      <c r="K301" s="158"/>
      <c r="L301" s="158"/>
      <c r="M301" s="158"/>
      <c r="N301" s="158"/>
      <c r="O301" s="158"/>
      <c r="P301" s="158"/>
      <c r="Q301" s="158"/>
      <c r="R301" s="158"/>
      <c r="S301" s="158"/>
      <c r="T301" s="158"/>
      <c r="U301" s="158"/>
      <c r="V301" s="158"/>
      <c r="W301" s="158"/>
      <c r="X301" s="158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132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90" t="s">
        <v>137</v>
      </c>
      <c r="D302" s="160"/>
      <c r="E302" s="161">
        <v>25.97</v>
      </c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132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90" t="s">
        <v>138</v>
      </c>
      <c r="D303" s="160"/>
      <c r="E303" s="161">
        <v>7.19</v>
      </c>
      <c r="F303" s="158"/>
      <c r="G303" s="158"/>
      <c r="H303" s="158"/>
      <c r="I303" s="158"/>
      <c r="J303" s="158"/>
      <c r="K303" s="158"/>
      <c r="L303" s="158"/>
      <c r="M303" s="158"/>
      <c r="N303" s="158"/>
      <c r="O303" s="158"/>
      <c r="P303" s="158"/>
      <c r="Q303" s="158"/>
      <c r="R303" s="158"/>
      <c r="S303" s="158"/>
      <c r="T303" s="158"/>
      <c r="U303" s="158"/>
      <c r="V303" s="158"/>
      <c r="W303" s="158"/>
      <c r="X303" s="158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132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190" t="s">
        <v>139</v>
      </c>
      <c r="D304" s="160"/>
      <c r="E304" s="161">
        <v>23.37</v>
      </c>
      <c r="F304" s="158"/>
      <c r="G304" s="158"/>
      <c r="H304" s="158"/>
      <c r="I304" s="158"/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58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132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190" t="s">
        <v>140</v>
      </c>
      <c r="D305" s="160"/>
      <c r="E305" s="161">
        <v>7.1</v>
      </c>
      <c r="F305" s="158"/>
      <c r="G305" s="158"/>
      <c r="H305" s="158"/>
      <c r="I305" s="158"/>
      <c r="J305" s="158"/>
      <c r="K305" s="158"/>
      <c r="L305" s="158"/>
      <c r="M305" s="158"/>
      <c r="N305" s="158"/>
      <c r="O305" s="158"/>
      <c r="P305" s="158"/>
      <c r="Q305" s="158"/>
      <c r="R305" s="158"/>
      <c r="S305" s="158"/>
      <c r="T305" s="158"/>
      <c r="U305" s="158"/>
      <c r="V305" s="158"/>
      <c r="W305" s="158"/>
      <c r="X305" s="158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132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90" t="s">
        <v>135</v>
      </c>
      <c r="D306" s="160"/>
      <c r="E306" s="161"/>
      <c r="F306" s="158"/>
      <c r="G306" s="158"/>
      <c r="H306" s="158"/>
      <c r="I306" s="158"/>
      <c r="J306" s="158"/>
      <c r="K306" s="158"/>
      <c r="L306" s="158"/>
      <c r="M306" s="158"/>
      <c r="N306" s="158"/>
      <c r="O306" s="158"/>
      <c r="P306" s="158"/>
      <c r="Q306" s="158"/>
      <c r="R306" s="158"/>
      <c r="S306" s="158"/>
      <c r="T306" s="158"/>
      <c r="U306" s="158"/>
      <c r="V306" s="158"/>
      <c r="W306" s="158"/>
      <c r="X306" s="158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132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90" t="s">
        <v>141</v>
      </c>
      <c r="D307" s="160"/>
      <c r="E307" s="161">
        <v>26.26</v>
      </c>
      <c r="F307" s="158"/>
      <c r="G307" s="158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132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90" t="s">
        <v>135</v>
      </c>
      <c r="D308" s="160"/>
      <c r="E308" s="161"/>
      <c r="F308" s="158"/>
      <c r="G308" s="158"/>
      <c r="H308" s="158"/>
      <c r="I308" s="158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132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190" t="s">
        <v>255</v>
      </c>
      <c r="D309" s="160"/>
      <c r="E309" s="161">
        <v>35.83</v>
      </c>
      <c r="F309" s="158"/>
      <c r="G309" s="158"/>
      <c r="H309" s="158"/>
      <c r="I309" s="158"/>
      <c r="J309" s="158"/>
      <c r="K309" s="158"/>
      <c r="L309" s="158"/>
      <c r="M309" s="158"/>
      <c r="N309" s="158"/>
      <c r="O309" s="158"/>
      <c r="P309" s="158"/>
      <c r="Q309" s="158"/>
      <c r="R309" s="158"/>
      <c r="S309" s="158"/>
      <c r="T309" s="158"/>
      <c r="U309" s="158"/>
      <c r="V309" s="158"/>
      <c r="W309" s="158"/>
      <c r="X309" s="158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132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91" t="s">
        <v>321</v>
      </c>
      <c r="D310" s="162"/>
      <c r="E310" s="163">
        <v>197.75</v>
      </c>
      <c r="F310" s="158"/>
      <c r="G310" s="158"/>
      <c r="H310" s="158"/>
      <c r="I310" s="158"/>
      <c r="J310" s="158"/>
      <c r="K310" s="158"/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58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132</v>
      </c>
      <c r="AH310" s="148">
        <v>1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90" t="s">
        <v>355</v>
      </c>
      <c r="D311" s="160"/>
      <c r="E311" s="161">
        <v>9.89</v>
      </c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132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>
        <v>41</v>
      </c>
      <c r="B312" s="156" t="s">
        <v>356</v>
      </c>
      <c r="C312" s="192" t="s">
        <v>357</v>
      </c>
      <c r="D312" s="157" t="s">
        <v>0</v>
      </c>
      <c r="E312" s="178"/>
      <c r="F312" s="159"/>
      <c r="G312" s="158">
        <f>ROUND(E312*F312,2)</f>
        <v>0</v>
      </c>
      <c r="H312" s="159"/>
      <c r="I312" s="158">
        <f>ROUND(E312*H312,2)</f>
        <v>0</v>
      </c>
      <c r="J312" s="159"/>
      <c r="K312" s="158">
        <f>ROUND(E312*J312,2)</f>
        <v>0</v>
      </c>
      <c r="L312" s="158">
        <v>21</v>
      </c>
      <c r="M312" s="158">
        <f>G312*(1+L312/100)</f>
        <v>0</v>
      </c>
      <c r="N312" s="158">
        <v>0</v>
      </c>
      <c r="O312" s="158">
        <f>ROUND(E312*N312,2)</f>
        <v>0</v>
      </c>
      <c r="P312" s="158">
        <v>0</v>
      </c>
      <c r="Q312" s="158">
        <f>ROUND(E312*P312,2)</f>
        <v>0</v>
      </c>
      <c r="R312" s="158" t="s">
        <v>228</v>
      </c>
      <c r="S312" s="158" t="s">
        <v>128</v>
      </c>
      <c r="T312" s="158" t="s">
        <v>128</v>
      </c>
      <c r="U312" s="158">
        <v>0</v>
      </c>
      <c r="V312" s="158">
        <f>ROUND(E312*U312,2)</f>
        <v>0</v>
      </c>
      <c r="W312" s="158"/>
      <c r="X312" s="158" t="s">
        <v>218</v>
      </c>
      <c r="Y312" s="148"/>
      <c r="Z312" s="148"/>
      <c r="AA312" s="148"/>
      <c r="AB312" s="148"/>
      <c r="AC312" s="148"/>
      <c r="AD312" s="148"/>
      <c r="AE312" s="148"/>
      <c r="AF312" s="148"/>
      <c r="AG312" s="148" t="s">
        <v>219</v>
      </c>
      <c r="AH312" s="148"/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258" t="s">
        <v>358</v>
      </c>
      <c r="D313" s="259"/>
      <c r="E313" s="259"/>
      <c r="F313" s="259"/>
      <c r="G313" s="259"/>
      <c r="H313" s="158"/>
      <c r="I313" s="158"/>
      <c r="J313" s="158"/>
      <c r="K313" s="158"/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58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175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x14ac:dyDescent="0.2">
      <c r="A314" s="165" t="s">
        <v>122</v>
      </c>
      <c r="B314" s="166" t="s">
        <v>71</v>
      </c>
      <c r="C314" s="188" t="s">
        <v>72</v>
      </c>
      <c r="D314" s="167"/>
      <c r="E314" s="168"/>
      <c r="F314" s="169"/>
      <c r="G314" s="169">
        <f>SUMIF(AG315:AG316,"&lt;&gt;NOR",G315:G316)</f>
        <v>0</v>
      </c>
      <c r="H314" s="169"/>
      <c r="I314" s="169">
        <f>SUM(I315:I316)</f>
        <v>0</v>
      </c>
      <c r="J314" s="169"/>
      <c r="K314" s="169">
        <f>SUM(K315:K316)</f>
        <v>0</v>
      </c>
      <c r="L314" s="169"/>
      <c r="M314" s="169">
        <f>SUM(M315:M316)</f>
        <v>0</v>
      </c>
      <c r="N314" s="169"/>
      <c r="O314" s="169">
        <f>SUM(O315:O316)</f>
        <v>0</v>
      </c>
      <c r="P314" s="169"/>
      <c r="Q314" s="169">
        <f>SUM(Q315:Q316)</f>
        <v>0</v>
      </c>
      <c r="R314" s="169"/>
      <c r="S314" s="169"/>
      <c r="T314" s="170"/>
      <c r="U314" s="164"/>
      <c r="V314" s="164">
        <f>SUM(V315:V316)</f>
        <v>0</v>
      </c>
      <c r="W314" s="164"/>
      <c r="X314" s="164"/>
      <c r="AG314" t="s">
        <v>123</v>
      </c>
    </row>
    <row r="315" spans="1:60" outlineLevel="1" x14ac:dyDescent="0.2">
      <c r="A315" s="171">
        <v>42</v>
      </c>
      <c r="B315" s="172" t="s">
        <v>359</v>
      </c>
      <c r="C315" s="189" t="s">
        <v>360</v>
      </c>
      <c r="D315" s="173" t="s">
        <v>361</v>
      </c>
      <c r="E315" s="174">
        <v>55</v>
      </c>
      <c r="F315" s="175"/>
      <c r="G315" s="176">
        <f>ROUND(E315*F315,2)</f>
        <v>0</v>
      </c>
      <c r="H315" s="175"/>
      <c r="I315" s="176">
        <f>ROUND(E315*H315,2)</f>
        <v>0</v>
      </c>
      <c r="J315" s="175"/>
      <c r="K315" s="176">
        <f>ROUND(E315*J315,2)</f>
        <v>0</v>
      </c>
      <c r="L315" s="176">
        <v>21</v>
      </c>
      <c r="M315" s="176">
        <f>G315*(1+L315/100)</f>
        <v>0</v>
      </c>
      <c r="N315" s="176">
        <v>0</v>
      </c>
      <c r="O315" s="176">
        <f>ROUND(E315*N315,2)</f>
        <v>0</v>
      </c>
      <c r="P315" s="176">
        <v>0</v>
      </c>
      <c r="Q315" s="176">
        <f>ROUND(E315*P315,2)</f>
        <v>0</v>
      </c>
      <c r="R315" s="176"/>
      <c r="S315" s="176" t="s">
        <v>169</v>
      </c>
      <c r="T315" s="177" t="s">
        <v>170</v>
      </c>
      <c r="U315" s="158">
        <v>0</v>
      </c>
      <c r="V315" s="158">
        <f>ROUND(E315*U315,2)</f>
        <v>0</v>
      </c>
      <c r="W315" s="158"/>
      <c r="X315" s="158" t="s">
        <v>129</v>
      </c>
      <c r="Y315" s="148"/>
      <c r="Z315" s="148"/>
      <c r="AA315" s="148"/>
      <c r="AB315" s="148"/>
      <c r="AC315" s="148"/>
      <c r="AD315" s="148"/>
      <c r="AE315" s="148"/>
      <c r="AF315" s="148"/>
      <c r="AG315" s="148" t="s">
        <v>130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90" t="s">
        <v>362</v>
      </c>
      <c r="D316" s="160"/>
      <c r="E316" s="161">
        <v>55</v>
      </c>
      <c r="F316" s="158"/>
      <c r="G316" s="158"/>
      <c r="H316" s="158"/>
      <c r="I316" s="158"/>
      <c r="J316" s="158"/>
      <c r="K316" s="158"/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132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x14ac:dyDescent="0.2">
      <c r="A317" s="165" t="s">
        <v>122</v>
      </c>
      <c r="B317" s="166" t="s">
        <v>73</v>
      </c>
      <c r="C317" s="188" t="s">
        <v>74</v>
      </c>
      <c r="D317" s="167"/>
      <c r="E317" s="168"/>
      <c r="F317" s="169"/>
      <c r="G317" s="169">
        <f>SUMIF(AG318:AG338,"&lt;&gt;NOR",G318:G338)</f>
        <v>0</v>
      </c>
      <c r="H317" s="169"/>
      <c r="I317" s="169">
        <f>SUM(I318:I338)</f>
        <v>0</v>
      </c>
      <c r="J317" s="169"/>
      <c r="K317" s="169">
        <f>SUM(K318:K338)</f>
        <v>0</v>
      </c>
      <c r="L317" s="169"/>
      <c r="M317" s="169">
        <f>SUM(M318:M338)</f>
        <v>0</v>
      </c>
      <c r="N317" s="169"/>
      <c r="O317" s="169">
        <f>SUM(O318:O338)</f>
        <v>0.02</v>
      </c>
      <c r="P317" s="169"/>
      <c r="Q317" s="169">
        <f>SUM(Q318:Q338)</f>
        <v>0.22</v>
      </c>
      <c r="R317" s="169"/>
      <c r="S317" s="169"/>
      <c r="T317" s="170"/>
      <c r="U317" s="164"/>
      <c r="V317" s="164">
        <f>SUM(V318:V338)</f>
        <v>42.27</v>
      </c>
      <c r="W317" s="164"/>
      <c r="X317" s="164"/>
      <c r="AG317" t="s">
        <v>123</v>
      </c>
    </row>
    <row r="318" spans="1:60" outlineLevel="1" x14ac:dyDescent="0.2">
      <c r="A318" s="171">
        <v>43</v>
      </c>
      <c r="B318" s="172" t="s">
        <v>363</v>
      </c>
      <c r="C318" s="189" t="s">
        <v>364</v>
      </c>
      <c r="D318" s="173" t="s">
        <v>209</v>
      </c>
      <c r="E318" s="174">
        <v>86.22</v>
      </c>
      <c r="F318" s="175"/>
      <c r="G318" s="176">
        <f>ROUND(E318*F318,2)</f>
        <v>0</v>
      </c>
      <c r="H318" s="175"/>
      <c r="I318" s="176">
        <f>ROUND(E318*H318,2)</f>
        <v>0</v>
      </c>
      <c r="J318" s="175"/>
      <c r="K318" s="176">
        <f>ROUND(E318*J318,2)</f>
        <v>0</v>
      </c>
      <c r="L318" s="176">
        <v>21</v>
      </c>
      <c r="M318" s="176">
        <f>G318*(1+L318/100)</f>
        <v>0</v>
      </c>
      <c r="N318" s="176">
        <v>4.0000000000000003E-5</v>
      </c>
      <c r="O318" s="176">
        <f>ROUND(E318*N318,2)</f>
        <v>0</v>
      </c>
      <c r="P318" s="176">
        <v>2.5400000000000002E-3</v>
      </c>
      <c r="Q318" s="176">
        <f>ROUND(E318*P318,2)</f>
        <v>0.22</v>
      </c>
      <c r="R318" s="176" t="s">
        <v>365</v>
      </c>
      <c r="S318" s="176" t="s">
        <v>128</v>
      </c>
      <c r="T318" s="177" t="s">
        <v>128</v>
      </c>
      <c r="U318" s="158">
        <v>8.3000000000000004E-2</v>
      </c>
      <c r="V318" s="158">
        <f>ROUND(E318*U318,2)</f>
        <v>7.16</v>
      </c>
      <c r="W318" s="158"/>
      <c r="X318" s="158" t="s">
        <v>129</v>
      </c>
      <c r="Y318" s="148"/>
      <c r="Z318" s="148"/>
      <c r="AA318" s="148"/>
      <c r="AB318" s="148"/>
      <c r="AC318" s="148"/>
      <c r="AD318" s="148"/>
      <c r="AE318" s="148"/>
      <c r="AF318" s="148"/>
      <c r="AG318" s="148" t="s">
        <v>130</v>
      </c>
      <c r="AH318" s="148"/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90" t="s">
        <v>366</v>
      </c>
      <c r="D319" s="160"/>
      <c r="E319" s="161"/>
      <c r="F319" s="158"/>
      <c r="G319" s="158"/>
      <c r="H319" s="158"/>
      <c r="I319" s="158"/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58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132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90" t="s">
        <v>367</v>
      </c>
      <c r="D320" s="160"/>
      <c r="E320" s="161">
        <v>62.22</v>
      </c>
      <c r="F320" s="158"/>
      <c r="G320" s="158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132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90" t="s">
        <v>368</v>
      </c>
      <c r="D321" s="160"/>
      <c r="E321" s="161"/>
      <c r="F321" s="158"/>
      <c r="G321" s="158"/>
      <c r="H321" s="158"/>
      <c r="I321" s="158"/>
      <c r="J321" s="158"/>
      <c r="K321" s="158"/>
      <c r="L321" s="158"/>
      <c r="M321" s="158"/>
      <c r="N321" s="158"/>
      <c r="O321" s="158"/>
      <c r="P321" s="158"/>
      <c r="Q321" s="158"/>
      <c r="R321" s="158"/>
      <c r="S321" s="158"/>
      <c r="T321" s="158"/>
      <c r="U321" s="158"/>
      <c r="V321" s="158"/>
      <c r="W321" s="158"/>
      <c r="X321" s="158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132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190" t="s">
        <v>369</v>
      </c>
      <c r="D322" s="160"/>
      <c r="E322" s="161">
        <v>24</v>
      </c>
      <c r="F322" s="158"/>
      <c r="G322" s="158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132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ht="22.5" outlineLevel="1" x14ac:dyDescent="0.2">
      <c r="A323" s="171">
        <v>44</v>
      </c>
      <c r="B323" s="172" t="s">
        <v>370</v>
      </c>
      <c r="C323" s="189" t="s">
        <v>371</v>
      </c>
      <c r="D323" s="173" t="s">
        <v>209</v>
      </c>
      <c r="E323" s="174">
        <v>24</v>
      </c>
      <c r="F323" s="175"/>
      <c r="G323" s="176">
        <f>ROUND(E323*F323,2)</f>
        <v>0</v>
      </c>
      <c r="H323" s="175"/>
      <c r="I323" s="176">
        <f>ROUND(E323*H323,2)</f>
        <v>0</v>
      </c>
      <c r="J323" s="175"/>
      <c r="K323" s="176">
        <f>ROUND(E323*J323,2)</f>
        <v>0</v>
      </c>
      <c r="L323" s="176">
        <v>21</v>
      </c>
      <c r="M323" s="176">
        <f>G323*(1+L323/100)</f>
        <v>0</v>
      </c>
      <c r="N323" s="176">
        <v>2.4000000000000001E-4</v>
      </c>
      <c r="O323" s="176">
        <f>ROUND(E323*N323,2)</f>
        <v>0.01</v>
      </c>
      <c r="P323" s="176">
        <v>0</v>
      </c>
      <c r="Q323" s="176">
        <f>ROUND(E323*P323,2)</f>
        <v>0</v>
      </c>
      <c r="R323" s="176" t="s">
        <v>365</v>
      </c>
      <c r="S323" s="176" t="s">
        <v>128</v>
      </c>
      <c r="T323" s="177" t="s">
        <v>128</v>
      </c>
      <c r="U323" s="158">
        <v>0.35</v>
      </c>
      <c r="V323" s="158">
        <f>ROUND(E323*U323,2)</f>
        <v>8.4</v>
      </c>
      <c r="W323" s="158"/>
      <c r="X323" s="158" t="s">
        <v>129</v>
      </c>
      <c r="Y323" s="148"/>
      <c r="Z323" s="148"/>
      <c r="AA323" s="148"/>
      <c r="AB323" s="148"/>
      <c r="AC323" s="148"/>
      <c r="AD323" s="148"/>
      <c r="AE323" s="148"/>
      <c r="AF323" s="148"/>
      <c r="AG323" s="148" t="s">
        <v>130</v>
      </c>
      <c r="AH323" s="148"/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90" t="s">
        <v>369</v>
      </c>
      <c r="D324" s="160"/>
      <c r="E324" s="161">
        <v>24</v>
      </c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132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ht="22.5" outlineLevel="1" x14ac:dyDescent="0.2">
      <c r="A325" s="171">
        <v>45</v>
      </c>
      <c r="B325" s="172" t="s">
        <v>372</v>
      </c>
      <c r="C325" s="189" t="s">
        <v>373</v>
      </c>
      <c r="D325" s="173" t="s">
        <v>209</v>
      </c>
      <c r="E325" s="174">
        <v>62.22</v>
      </c>
      <c r="F325" s="175"/>
      <c r="G325" s="176">
        <f>ROUND(E325*F325,2)</f>
        <v>0</v>
      </c>
      <c r="H325" s="175"/>
      <c r="I325" s="176">
        <f>ROUND(E325*H325,2)</f>
        <v>0</v>
      </c>
      <c r="J325" s="175"/>
      <c r="K325" s="176">
        <f>ROUND(E325*J325,2)</f>
        <v>0</v>
      </c>
      <c r="L325" s="176">
        <v>21</v>
      </c>
      <c r="M325" s="176">
        <f>G325*(1+L325/100)</f>
        <v>0</v>
      </c>
      <c r="N325" s="176">
        <v>1.3999999999999999E-4</v>
      </c>
      <c r="O325" s="176">
        <f>ROUND(E325*N325,2)</f>
        <v>0.01</v>
      </c>
      <c r="P325" s="176">
        <v>0</v>
      </c>
      <c r="Q325" s="176">
        <f>ROUND(E325*P325,2)</f>
        <v>0</v>
      </c>
      <c r="R325" s="176" t="s">
        <v>365</v>
      </c>
      <c r="S325" s="176" t="s">
        <v>128</v>
      </c>
      <c r="T325" s="177" t="s">
        <v>128</v>
      </c>
      <c r="U325" s="158">
        <v>0.33</v>
      </c>
      <c r="V325" s="158">
        <f>ROUND(E325*U325,2)</f>
        <v>20.53</v>
      </c>
      <c r="W325" s="158"/>
      <c r="X325" s="158" t="s">
        <v>129</v>
      </c>
      <c r="Y325" s="148"/>
      <c r="Z325" s="148"/>
      <c r="AA325" s="148"/>
      <c r="AB325" s="148"/>
      <c r="AC325" s="148"/>
      <c r="AD325" s="148"/>
      <c r="AE325" s="148"/>
      <c r="AF325" s="148"/>
      <c r="AG325" s="148" t="s">
        <v>130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190" t="s">
        <v>374</v>
      </c>
      <c r="D326" s="160"/>
      <c r="E326" s="161"/>
      <c r="F326" s="158"/>
      <c r="G326" s="158"/>
      <c r="H326" s="158"/>
      <c r="I326" s="158"/>
      <c r="J326" s="158"/>
      <c r="K326" s="158"/>
      <c r="L326" s="158"/>
      <c r="M326" s="158"/>
      <c r="N326" s="158"/>
      <c r="O326" s="158"/>
      <c r="P326" s="158"/>
      <c r="Q326" s="158"/>
      <c r="R326" s="158"/>
      <c r="S326" s="158"/>
      <c r="T326" s="158"/>
      <c r="U326" s="158"/>
      <c r="V326" s="158"/>
      <c r="W326" s="158"/>
      <c r="X326" s="158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132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90" t="s">
        <v>367</v>
      </c>
      <c r="D327" s="160"/>
      <c r="E327" s="161">
        <v>62.22</v>
      </c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132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ht="33.75" outlineLevel="1" x14ac:dyDescent="0.2">
      <c r="A328" s="171">
        <v>46</v>
      </c>
      <c r="B328" s="172" t="s">
        <v>375</v>
      </c>
      <c r="C328" s="189" t="s">
        <v>376</v>
      </c>
      <c r="D328" s="173" t="s">
        <v>258</v>
      </c>
      <c r="E328" s="174">
        <v>20</v>
      </c>
      <c r="F328" s="175"/>
      <c r="G328" s="176">
        <f>ROUND(E328*F328,2)</f>
        <v>0</v>
      </c>
      <c r="H328" s="175"/>
      <c r="I328" s="176">
        <f>ROUND(E328*H328,2)</f>
        <v>0</v>
      </c>
      <c r="J328" s="175"/>
      <c r="K328" s="176">
        <f>ROUND(E328*J328,2)</f>
        <v>0</v>
      </c>
      <c r="L328" s="176">
        <v>21</v>
      </c>
      <c r="M328" s="176">
        <f>G328*(1+L328/100)</f>
        <v>0</v>
      </c>
      <c r="N328" s="176">
        <v>1.6000000000000001E-4</v>
      </c>
      <c r="O328" s="176">
        <f>ROUND(E328*N328,2)</f>
        <v>0</v>
      </c>
      <c r="P328" s="176">
        <v>0</v>
      </c>
      <c r="Q328" s="176">
        <f>ROUND(E328*P328,2)</f>
        <v>0</v>
      </c>
      <c r="R328" s="176" t="s">
        <v>365</v>
      </c>
      <c r="S328" s="176" t="s">
        <v>128</v>
      </c>
      <c r="T328" s="177" t="s">
        <v>128</v>
      </c>
      <c r="U328" s="158">
        <v>0.309</v>
      </c>
      <c r="V328" s="158">
        <f>ROUND(E328*U328,2)</f>
        <v>6.18</v>
      </c>
      <c r="W328" s="158"/>
      <c r="X328" s="158" t="s">
        <v>129</v>
      </c>
      <c r="Y328" s="148"/>
      <c r="Z328" s="148"/>
      <c r="AA328" s="148"/>
      <c r="AB328" s="148"/>
      <c r="AC328" s="148"/>
      <c r="AD328" s="148"/>
      <c r="AE328" s="148"/>
      <c r="AF328" s="148"/>
      <c r="AG328" s="148" t="s">
        <v>130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90" t="s">
        <v>377</v>
      </c>
      <c r="D329" s="160"/>
      <c r="E329" s="161">
        <v>20</v>
      </c>
      <c r="F329" s="158"/>
      <c r="G329" s="158"/>
      <c r="H329" s="158"/>
      <c r="I329" s="158"/>
      <c r="J329" s="158"/>
      <c r="K329" s="158"/>
      <c r="L329" s="158"/>
      <c r="M329" s="158"/>
      <c r="N329" s="158"/>
      <c r="O329" s="158"/>
      <c r="P329" s="158"/>
      <c r="Q329" s="158"/>
      <c r="R329" s="158"/>
      <c r="S329" s="158"/>
      <c r="T329" s="158"/>
      <c r="U329" s="158"/>
      <c r="V329" s="158"/>
      <c r="W329" s="158"/>
      <c r="X329" s="158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132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71">
        <v>47</v>
      </c>
      <c r="B330" s="172" t="s">
        <v>378</v>
      </c>
      <c r="C330" s="189" t="s">
        <v>379</v>
      </c>
      <c r="D330" s="173" t="s">
        <v>209</v>
      </c>
      <c r="E330" s="174">
        <v>91.22</v>
      </c>
      <c r="F330" s="175"/>
      <c r="G330" s="176">
        <f>ROUND(E330*F330,2)</f>
        <v>0</v>
      </c>
      <c r="H330" s="175"/>
      <c r="I330" s="176">
        <f>ROUND(E330*H330,2)</f>
        <v>0</v>
      </c>
      <c r="J330" s="175"/>
      <c r="K330" s="176">
        <f>ROUND(E330*J330,2)</f>
        <v>0</v>
      </c>
      <c r="L330" s="176">
        <v>21</v>
      </c>
      <c r="M330" s="176">
        <f>G330*(1+L330/100)</f>
        <v>0</v>
      </c>
      <c r="N330" s="176">
        <v>0</v>
      </c>
      <c r="O330" s="176">
        <f>ROUND(E330*N330,2)</f>
        <v>0</v>
      </c>
      <c r="P330" s="176">
        <v>0</v>
      </c>
      <c r="Q330" s="176">
        <f>ROUND(E330*P330,2)</f>
        <v>0</v>
      </c>
      <c r="R330" s="176"/>
      <c r="S330" s="176" t="s">
        <v>128</v>
      </c>
      <c r="T330" s="177" t="s">
        <v>170</v>
      </c>
      <c r="U330" s="158">
        <v>0</v>
      </c>
      <c r="V330" s="158">
        <f>ROUND(E330*U330,2)</f>
        <v>0</v>
      </c>
      <c r="W330" s="158"/>
      <c r="X330" s="158" t="s">
        <v>129</v>
      </c>
      <c r="Y330" s="148"/>
      <c r="Z330" s="148"/>
      <c r="AA330" s="148"/>
      <c r="AB330" s="148"/>
      <c r="AC330" s="148"/>
      <c r="AD330" s="148"/>
      <c r="AE330" s="148"/>
      <c r="AF330" s="148"/>
      <c r="AG330" s="148" t="s">
        <v>130</v>
      </c>
      <c r="AH330" s="148"/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90" t="s">
        <v>366</v>
      </c>
      <c r="D331" s="160"/>
      <c r="E331" s="161"/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132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90" t="s">
        <v>367</v>
      </c>
      <c r="D332" s="160"/>
      <c r="E332" s="161">
        <v>62.22</v>
      </c>
      <c r="F332" s="158"/>
      <c r="G332" s="158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132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90" t="s">
        <v>368</v>
      </c>
      <c r="D333" s="160"/>
      <c r="E333" s="161"/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58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132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90" t="s">
        <v>369</v>
      </c>
      <c r="D334" s="160"/>
      <c r="E334" s="161">
        <v>24</v>
      </c>
      <c r="F334" s="158"/>
      <c r="G334" s="158"/>
      <c r="H334" s="158"/>
      <c r="I334" s="158"/>
      <c r="J334" s="158"/>
      <c r="K334" s="158"/>
      <c r="L334" s="158"/>
      <c r="M334" s="158"/>
      <c r="N334" s="158"/>
      <c r="O334" s="158"/>
      <c r="P334" s="158"/>
      <c r="Q334" s="158"/>
      <c r="R334" s="158"/>
      <c r="S334" s="158"/>
      <c r="T334" s="158"/>
      <c r="U334" s="158"/>
      <c r="V334" s="158"/>
      <c r="W334" s="158"/>
      <c r="X334" s="158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132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90" t="s">
        <v>380</v>
      </c>
      <c r="D335" s="160"/>
      <c r="E335" s="161">
        <v>5</v>
      </c>
      <c r="F335" s="158"/>
      <c r="G335" s="158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132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71">
        <v>48</v>
      </c>
      <c r="B336" s="172" t="s">
        <v>381</v>
      </c>
      <c r="C336" s="189" t="s">
        <v>382</v>
      </c>
      <c r="D336" s="173" t="s">
        <v>209</v>
      </c>
      <c r="E336" s="174">
        <v>5</v>
      </c>
      <c r="F336" s="175"/>
      <c r="G336" s="176">
        <f>ROUND(E336*F336,2)</f>
        <v>0</v>
      </c>
      <c r="H336" s="175"/>
      <c r="I336" s="176">
        <f>ROUND(E336*H336,2)</f>
        <v>0</v>
      </c>
      <c r="J336" s="175"/>
      <c r="K336" s="176">
        <f>ROUND(E336*J336,2)</f>
        <v>0</v>
      </c>
      <c r="L336" s="176">
        <v>21</v>
      </c>
      <c r="M336" s="176">
        <f>G336*(1+L336/100)</f>
        <v>0</v>
      </c>
      <c r="N336" s="176">
        <v>9.7000000000000005E-4</v>
      </c>
      <c r="O336" s="176">
        <f>ROUND(E336*N336,2)</f>
        <v>0</v>
      </c>
      <c r="P336" s="176">
        <v>0</v>
      </c>
      <c r="Q336" s="176">
        <f>ROUND(E336*P336,2)</f>
        <v>0</v>
      </c>
      <c r="R336" s="176" t="s">
        <v>318</v>
      </c>
      <c r="S336" s="176" t="s">
        <v>128</v>
      </c>
      <c r="T336" s="177" t="s">
        <v>128</v>
      </c>
      <c r="U336" s="158">
        <v>0</v>
      </c>
      <c r="V336" s="158">
        <f>ROUND(E336*U336,2)</f>
        <v>0</v>
      </c>
      <c r="W336" s="158"/>
      <c r="X336" s="158" t="s">
        <v>319</v>
      </c>
      <c r="Y336" s="148"/>
      <c r="Z336" s="148"/>
      <c r="AA336" s="148"/>
      <c r="AB336" s="148"/>
      <c r="AC336" s="148"/>
      <c r="AD336" s="148"/>
      <c r="AE336" s="148"/>
      <c r="AF336" s="148"/>
      <c r="AG336" s="148" t="s">
        <v>320</v>
      </c>
      <c r="AH336" s="148"/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90" t="s">
        <v>383</v>
      </c>
      <c r="D337" s="160"/>
      <c r="E337" s="161">
        <v>5</v>
      </c>
      <c r="F337" s="158"/>
      <c r="G337" s="158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132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>
        <v>49</v>
      </c>
      <c r="B338" s="156" t="s">
        <v>384</v>
      </c>
      <c r="C338" s="192" t="s">
        <v>385</v>
      </c>
      <c r="D338" s="157" t="s">
        <v>0</v>
      </c>
      <c r="E338" s="178"/>
      <c r="F338" s="159"/>
      <c r="G338" s="158">
        <f>ROUND(E338*F338,2)</f>
        <v>0</v>
      </c>
      <c r="H338" s="159"/>
      <c r="I338" s="158">
        <f>ROUND(E338*H338,2)</f>
        <v>0</v>
      </c>
      <c r="J338" s="159"/>
      <c r="K338" s="158">
        <f>ROUND(E338*J338,2)</f>
        <v>0</v>
      </c>
      <c r="L338" s="158">
        <v>21</v>
      </c>
      <c r="M338" s="158">
        <f>G338*(1+L338/100)</f>
        <v>0</v>
      </c>
      <c r="N338" s="158">
        <v>0</v>
      </c>
      <c r="O338" s="158">
        <f>ROUND(E338*N338,2)</f>
        <v>0</v>
      </c>
      <c r="P338" s="158">
        <v>0</v>
      </c>
      <c r="Q338" s="158">
        <f>ROUND(E338*P338,2)</f>
        <v>0</v>
      </c>
      <c r="R338" s="158" t="s">
        <v>365</v>
      </c>
      <c r="S338" s="158" t="s">
        <v>128</v>
      </c>
      <c r="T338" s="158" t="s">
        <v>128</v>
      </c>
      <c r="U338" s="158">
        <v>0</v>
      </c>
      <c r="V338" s="158">
        <f>ROUND(E338*U338,2)</f>
        <v>0</v>
      </c>
      <c r="W338" s="158"/>
      <c r="X338" s="158" t="s">
        <v>218</v>
      </c>
      <c r="Y338" s="148"/>
      <c r="Z338" s="148"/>
      <c r="AA338" s="148"/>
      <c r="AB338" s="148"/>
      <c r="AC338" s="148"/>
      <c r="AD338" s="148"/>
      <c r="AE338" s="148"/>
      <c r="AF338" s="148"/>
      <c r="AG338" s="148" t="s">
        <v>219</v>
      </c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x14ac:dyDescent="0.2">
      <c r="A339" s="165" t="s">
        <v>122</v>
      </c>
      <c r="B339" s="166" t="s">
        <v>75</v>
      </c>
      <c r="C339" s="188" t="s">
        <v>76</v>
      </c>
      <c r="D339" s="167"/>
      <c r="E339" s="168"/>
      <c r="F339" s="169"/>
      <c r="G339" s="169">
        <f>SUMIF(AG340:AG371,"&lt;&gt;NOR",G340:G371)</f>
        <v>0</v>
      </c>
      <c r="H339" s="169"/>
      <c r="I339" s="169">
        <f>SUM(I340:I371)</f>
        <v>0</v>
      </c>
      <c r="J339" s="169"/>
      <c r="K339" s="169">
        <f>SUM(K340:K371)</f>
        <v>0</v>
      </c>
      <c r="L339" s="169"/>
      <c r="M339" s="169">
        <f>SUM(M340:M371)</f>
        <v>0</v>
      </c>
      <c r="N339" s="169"/>
      <c r="O339" s="169">
        <f>SUM(O340:O371)</f>
        <v>0</v>
      </c>
      <c r="P339" s="169"/>
      <c r="Q339" s="169">
        <f>SUM(Q340:Q371)</f>
        <v>0.32</v>
      </c>
      <c r="R339" s="169"/>
      <c r="S339" s="169"/>
      <c r="T339" s="170"/>
      <c r="U339" s="164"/>
      <c r="V339" s="164">
        <f>SUM(V340:V371)</f>
        <v>14.009999999999996</v>
      </c>
      <c r="W339" s="164"/>
      <c r="X339" s="164"/>
      <c r="AG339" t="s">
        <v>123</v>
      </c>
    </row>
    <row r="340" spans="1:60" ht="22.5" outlineLevel="1" x14ac:dyDescent="0.2">
      <c r="A340" s="171">
        <v>50</v>
      </c>
      <c r="B340" s="172" t="s">
        <v>386</v>
      </c>
      <c r="C340" s="189" t="s">
        <v>387</v>
      </c>
      <c r="D340" s="173" t="s">
        <v>258</v>
      </c>
      <c r="E340" s="174">
        <v>12</v>
      </c>
      <c r="F340" s="175"/>
      <c r="G340" s="176">
        <f>ROUND(E340*F340,2)</f>
        <v>0</v>
      </c>
      <c r="H340" s="175"/>
      <c r="I340" s="176">
        <f>ROUND(E340*H340,2)</f>
        <v>0</v>
      </c>
      <c r="J340" s="175"/>
      <c r="K340" s="176">
        <f>ROUND(E340*J340,2)</f>
        <v>0</v>
      </c>
      <c r="L340" s="176">
        <v>21</v>
      </c>
      <c r="M340" s="176">
        <f>G340*(1+L340/100)</f>
        <v>0</v>
      </c>
      <c r="N340" s="176">
        <v>0</v>
      </c>
      <c r="O340" s="176">
        <f>ROUND(E340*N340,2)</f>
        <v>0</v>
      </c>
      <c r="P340" s="176">
        <v>0</v>
      </c>
      <c r="Q340" s="176">
        <f>ROUND(E340*P340,2)</f>
        <v>0</v>
      </c>
      <c r="R340" s="176" t="s">
        <v>365</v>
      </c>
      <c r="S340" s="176" t="s">
        <v>128</v>
      </c>
      <c r="T340" s="177" t="s">
        <v>128</v>
      </c>
      <c r="U340" s="158">
        <v>0.26800000000000002</v>
      </c>
      <c r="V340" s="158">
        <f>ROUND(E340*U340,2)</f>
        <v>3.22</v>
      </c>
      <c r="W340" s="158"/>
      <c r="X340" s="158" t="s">
        <v>129</v>
      </c>
      <c r="Y340" s="148"/>
      <c r="Z340" s="148"/>
      <c r="AA340" s="148"/>
      <c r="AB340" s="148"/>
      <c r="AC340" s="148"/>
      <c r="AD340" s="148"/>
      <c r="AE340" s="148"/>
      <c r="AF340" s="148"/>
      <c r="AG340" s="148" t="s">
        <v>130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90" t="s">
        <v>388</v>
      </c>
      <c r="D341" s="160"/>
      <c r="E341" s="161">
        <v>10</v>
      </c>
      <c r="F341" s="158"/>
      <c r="G341" s="158"/>
      <c r="H341" s="158"/>
      <c r="I341" s="158"/>
      <c r="J341" s="158"/>
      <c r="K341" s="158"/>
      <c r="L341" s="158"/>
      <c r="M341" s="158"/>
      <c r="N341" s="158"/>
      <c r="O341" s="158"/>
      <c r="P341" s="158"/>
      <c r="Q341" s="158"/>
      <c r="R341" s="158"/>
      <c r="S341" s="158"/>
      <c r="T341" s="158"/>
      <c r="U341" s="158"/>
      <c r="V341" s="158"/>
      <c r="W341" s="158"/>
      <c r="X341" s="158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132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90" t="s">
        <v>389</v>
      </c>
      <c r="D342" s="160"/>
      <c r="E342" s="161">
        <v>2</v>
      </c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132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71">
        <v>51</v>
      </c>
      <c r="B343" s="172" t="s">
        <v>390</v>
      </c>
      <c r="C343" s="189" t="s">
        <v>391</v>
      </c>
      <c r="D343" s="173" t="s">
        <v>126</v>
      </c>
      <c r="E343" s="174">
        <v>13.5</v>
      </c>
      <c r="F343" s="175"/>
      <c r="G343" s="176">
        <f>ROUND(E343*F343,2)</f>
        <v>0</v>
      </c>
      <c r="H343" s="175"/>
      <c r="I343" s="176">
        <f>ROUND(E343*H343,2)</f>
        <v>0</v>
      </c>
      <c r="J343" s="175"/>
      <c r="K343" s="176">
        <f>ROUND(E343*J343,2)</f>
        <v>0</v>
      </c>
      <c r="L343" s="176">
        <v>21</v>
      </c>
      <c r="M343" s="176">
        <f>G343*(1+L343/100)</f>
        <v>0</v>
      </c>
      <c r="N343" s="176">
        <v>0</v>
      </c>
      <c r="O343" s="176">
        <f>ROUND(E343*N343,2)</f>
        <v>0</v>
      </c>
      <c r="P343" s="176">
        <v>0</v>
      </c>
      <c r="Q343" s="176">
        <f>ROUND(E343*P343,2)</f>
        <v>0</v>
      </c>
      <c r="R343" s="176" t="s">
        <v>365</v>
      </c>
      <c r="S343" s="176" t="s">
        <v>128</v>
      </c>
      <c r="T343" s="177" t="s">
        <v>128</v>
      </c>
      <c r="U343" s="158">
        <v>0.14399999999999999</v>
      </c>
      <c r="V343" s="158">
        <f>ROUND(E343*U343,2)</f>
        <v>1.94</v>
      </c>
      <c r="W343" s="158"/>
      <c r="X343" s="158" t="s">
        <v>129</v>
      </c>
      <c r="Y343" s="148"/>
      <c r="Z343" s="148"/>
      <c r="AA343" s="148"/>
      <c r="AB343" s="148"/>
      <c r="AC343" s="148"/>
      <c r="AD343" s="148"/>
      <c r="AE343" s="148"/>
      <c r="AF343" s="148"/>
      <c r="AG343" s="148" t="s">
        <v>130</v>
      </c>
      <c r="AH343" s="148"/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190" t="s">
        <v>392</v>
      </c>
      <c r="D344" s="160"/>
      <c r="E344" s="161">
        <v>11.25</v>
      </c>
      <c r="F344" s="158"/>
      <c r="G344" s="158"/>
      <c r="H344" s="158"/>
      <c r="I344" s="158"/>
      <c r="J344" s="158"/>
      <c r="K344" s="158"/>
      <c r="L344" s="158"/>
      <c r="M344" s="158"/>
      <c r="N344" s="158"/>
      <c r="O344" s="158"/>
      <c r="P344" s="158"/>
      <c r="Q344" s="158"/>
      <c r="R344" s="158"/>
      <c r="S344" s="158"/>
      <c r="T344" s="158"/>
      <c r="U344" s="158"/>
      <c r="V344" s="158"/>
      <c r="W344" s="158"/>
      <c r="X344" s="158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132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90" t="s">
        <v>393</v>
      </c>
      <c r="D345" s="160"/>
      <c r="E345" s="161">
        <v>2.25</v>
      </c>
      <c r="F345" s="158"/>
      <c r="G345" s="158"/>
      <c r="H345" s="158"/>
      <c r="I345" s="158"/>
      <c r="J345" s="158"/>
      <c r="K345" s="158"/>
      <c r="L345" s="158"/>
      <c r="M345" s="158"/>
      <c r="N345" s="158"/>
      <c r="O345" s="158"/>
      <c r="P345" s="158"/>
      <c r="Q345" s="158"/>
      <c r="R345" s="158"/>
      <c r="S345" s="158"/>
      <c r="T345" s="158"/>
      <c r="U345" s="158"/>
      <c r="V345" s="158"/>
      <c r="W345" s="158"/>
      <c r="X345" s="158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132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71">
        <v>52</v>
      </c>
      <c r="B346" s="172" t="s">
        <v>394</v>
      </c>
      <c r="C346" s="189" t="s">
        <v>395</v>
      </c>
      <c r="D346" s="173" t="s">
        <v>126</v>
      </c>
      <c r="E346" s="174">
        <v>11.25</v>
      </c>
      <c r="F346" s="175"/>
      <c r="G346" s="176">
        <f>ROUND(E346*F346,2)</f>
        <v>0</v>
      </c>
      <c r="H346" s="175"/>
      <c r="I346" s="176">
        <f>ROUND(E346*H346,2)</f>
        <v>0</v>
      </c>
      <c r="J346" s="175"/>
      <c r="K346" s="176">
        <f>ROUND(E346*J346,2)</f>
        <v>0</v>
      </c>
      <c r="L346" s="176">
        <v>21</v>
      </c>
      <c r="M346" s="176">
        <f>G346*(1+L346/100)</f>
        <v>0</v>
      </c>
      <c r="N346" s="176">
        <v>0</v>
      </c>
      <c r="O346" s="176">
        <f>ROUND(E346*N346,2)</f>
        <v>0</v>
      </c>
      <c r="P346" s="176">
        <v>0</v>
      </c>
      <c r="Q346" s="176">
        <f>ROUND(E346*P346,2)</f>
        <v>0</v>
      </c>
      <c r="R346" s="176" t="s">
        <v>365</v>
      </c>
      <c r="S346" s="176" t="s">
        <v>128</v>
      </c>
      <c r="T346" s="177" t="s">
        <v>128</v>
      </c>
      <c r="U346" s="158">
        <v>0.13400000000000001</v>
      </c>
      <c r="V346" s="158">
        <f>ROUND(E346*U346,2)</f>
        <v>1.51</v>
      </c>
      <c r="W346" s="158"/>
      <c r="X346" s="158" t="s">
        <v>129</v>
      </c>
      <c r="Y346" s="148"/>
      <c r="Z346" s="148"/>
      <c r="AA346" s="148"/>
      <c r="AB346" s="148"/>
      <c r="AC346" s="148"/>
      <c r="AD346" s="148"/>
      <c r="AE346" s="148"/>
      <c r="AF346" s="148"/>
      <c r="AG346" s="148" t="s">
        <v>130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90" t="s">
        <v>392</v>
      </c>
      <c r="D347" s="160"/>
      <c r="E347" s="161">
        <v>11.25</v>
      </c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58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132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71">
        <v>53</v>
      </c>
      <c r="B348" s="172" t="s">
        <v>396</v>
      </c>
      <c r="C348" s="189" t="s">
        <v>397</v>
      </c>
      <c r="D348" s="173" t="s">
        <v>126</v>
      </c>
      <c r="E348" s="174">
        <v>11.25</v>
      </c>
      <c r="F348" s="175"/>
      <c r="G348" s="176">
        <f>ROUND(E348*F348,2)</f>
        <v>0</v>
      </c>
      <c r="H348" s="175"/>
      <c r="I348" s="176">
        <f>ROUND(E348*H348,2)</f>
        <v>0</v>
      </c>
      <c r="J348" s="175"/>
      <c r="K348" s="176">
        <f>ROUND(E348*J348,2)</f>
        <v>0</v>
      </c>
      <c r="L348" s="176">
        <v>21</v>
      </c>
      <c r="M348" s="176">
        <f>G348*(1+L348/100)</f>
        <v>0</v>
      </c>
      <c r="N348" s="176">
        <v>0</v>
      </c>
      <c r="O348" s="176">
        <f>ROUND(E348*N348,2)</f>
        <v>0</v>
      </c>
      <c r="P348" s="176">
        <v>2.3800000000000002E-2</v>
      </c>
      <c r="Q348" s="176">
        <f>ROUND(E348*P348,2)</f>
        <v>0.27</v>
      </c>
      <c r="R348" s="176" t="s">
        <v>365</v>
      </c>
      <c r="S348" s="176" t="s">
        <v>128</v>
      </c>
      <c r="T348" s="177" t="s">
        <v>128</v>
      </c>
      <c r="U348" s="158">
        <v>8.2000000000000003E-2</v>
      </c>
      <c r="V348" s="158">
        <f>ROUND(E348*U348,2)</f>
        <v>0.92</v>
      </c>
      <c r="W348" s="158"/>
      <c r="X348" s="158" t="s">
        <v>129</v>
      </c>
      <c r="Y348" s="148"/>
      <c r="Z348" s="148"/>
      <c r="AA348" s="148"/>
      <c r="AB348" s="148"/>
      <c r="AC348" s="148"/>
      <c r="AD348" s="148"/>
      <c r="AE348" s="148"/>
      <c r="AF348" s="148"/>
      <c r="AG348" s="148" t="s">
        <v>130</v>
      </c>
      <c r="AH348" s="148"/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90" t="s">
        <v>392</v>
      </c>
      <c r="D349" s="160"/>
      <c r="E349" s="161">
        <v>11.25</v>
      </c>
      <c r="F349" s="158"/>
      <c r="G349" s="158"/>
      <c r="H349" s="158"/>
      <c r="I349" s="158"/>
      <c r="J349" s="158"/>
      <c r="K349" s="158"/>
      <c r="L349" s="158"/>
      <c r="M349" s="158"/>
      <c r="N349" s="158"/>
      <c r="O349" s="158"/>
      <c r="P349" s="158"/>
      <c r="Q349" s="158"/>
      <c r="R349" s="158"/>
      <c r="S349" s="158"/>
      <c r="T349" s="158"/>
      <c r="U349" s="158"/>
      <c r="V349" s="158"/>
      <c r="W349" s="158"/>
      <c r="X349" s="158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132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71">
        <v>54</v>
      </c>
      <c r="B350" s="172" t="s">
        <v>398</v>
      </c>
      <c r="C350" s="189" t="s">
        <v>399</v>
      </c>
      <c r="D350" s="173" t="s">
        <v>258</v>
      </c>
      <c r="E350" s="174">
        <v>2</v>
      </c>
      <c r="F350" s="175"/>
      <c r="G350" s="176">
        <f>ROUND(E350*F350,2)</f>
        <v>0</v>
      </c>
      <c r="H350" s="175"/>
      <c r="I350" s="176">
        <f>ROUND(E350*H350,2)</f>
        <v>0</v>
      </c>
      <c r="J350" s="175"/>
      <c r="K350" s="176">
        <f>ROUND(E350*J350,2)</f>
        <v>0</v>
      </c>
      <c r="L350" s="176">
        <v>21</v>
      </c>
      <c r="M350" s="176">
        <f>G350*(1+L350/100)</f>
        <v>0</v>
      </c>
      <c r="N350" s="176">
        <v>0</v>
      </c>
      <c r="O350" s="176">
        <f>ROUND(E350*N350,2)</f>
        <v>0</v>
      </c>
      <c r="P350" s="176">
        <v>0</v>
      </c>
      <c r="Q350" s="176">
        <f>ROUND(E350*P350,2)</f>
        <v>0</v>
      </c>
      <c r="R350" s="176" t="s">
        <v>365</v>
      </c>
      <c r="S350" s="176" t="s">
        <v>128</v>
      </c>
      <c r="T350" s="177" t="s">
        <v>128</v>
      </c>
      <c r="U350" s="158">
        <v>0.61699999999999999</v>
      </c>
      <c r="V350" s="158">
        <f>ROUND(E350*U350,2)</f>
        <v>1.23</v>
      </c>
      <c r="W350" s="158"/>
      <c r="X350" s="158" t="s">
        <v>129</v>
      </c>
      <c r="Y350" s="148"/>
      <c r="Z350" s="148"/>
      <c r="AA350" s="148"/>
      <c r="AB350" s="148"/>
      <c r="AC350" s="148"/>
      <c r="AD350" s="148"/>
      <c r="AE350" s="148"/>
      <c r="AF350" s="148"/>
      <c r="AG350" s="148" t="s">
        <v>130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90" t="s">
        <v>389</v>
      </c>
      <c r="D351" s="160"/>
      <c r="E351" s="161">
        <v>2</v>
      </c>
      <c r="F351" s="158"/>
      <c r="G351" s="158"/>
      <c r="H351" s="158"/>
      <c r="I351" s="158"/>
      <c r="J351" s="158"/>
      <c r="K351" s="158"/>
      <c r="L351" s="158"/>
      <c r="M351" s="158"/>
      <c r="N351" s="158"/>
      <c r="O351" s="158"/>
      <c r="P351" s="158"/>
      <c r="Q351" s="158"/>
      <c r="R351" s="158"/>
      <c r="S351" s="158"/>
      <c r="T351" s="158"/>
      <c r="U351" s="158"/>
      <c r="V351" s="158"/>
      <c r="W351" s="158"/>
      <c r="X351" s="158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132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71">
        <v>55</v>
      </c>
      <c r="B352" s="172" t="s">
        <v>400</v>
      </c>
      <c r="C352" s="189" t="s">
        <v>401</v>
      </c>
      <c r="D352" s="173" t="s">
        <v>258</v>
      </c>
      <c r="E352" s="174">
        <v>2</v>
      </c>
      <c r="F352" s="175"/>
      <c r="G352" s="176">
        <f>ROUND(E352*F352,2)</f>
        <v>0</v>
      </c>
      <c r="H352" s="175"/>
      <c r="I352" s="176">
        <f>ROUND(E352*H352,2)</f>
        <v>0</v>
      </c>
      <c r="J352" s="175"/>
      <c r="K352" s="176">
        <f>ROUND(E352*J352,2)</f>
        <v>0</v>
      </c>
      <c r="L352" s="176">
        <v>21</v>
      </c>
      <c r="M352" s="176">
        <f>G352*(1+L352/100)</f>
        <v>0</v>
      </c>
      <c r="N352" s="176">
        <v>8.0000000000000007E-5</v>
      </c>
      <c r="O352" s="176">
        <f>ROUND(E352*N352,2)</f>
        <v>0</v>
      </c>
      <c r="P352" s="176">
        <v>2.4930000000000001E-2</v>
      </c>
      <c r="Q352" s="176">
        <f>ROUND(E352*P352,2)</f>
        <v>0.05</v>
      </c>
      <c r="R352" s="176" t="s">
        <v>365</v>
      </c>
      <c r="S352" s="176" t="s">
        <v>128</v>
      </c>
      <c r="T352" s="177" t="s">
        <v>128</v>
      </c>
      <c r="U352" s="158">
        <v>0.26800000000000002</v>
      </c>
      <c r="V352" s="158">
        <f>ROUND(E352*U352,2)</f>
        <v>0.54</v>
      </c>
      <c r="W352" s="158"/>
      <c r="X352" s="158" t="s">
        <v>129</v>
      </c>
      <c r="Y352" s="148"/>
      <c r="Z352" s="148"/>
      <c r="AA352" s="148"/>
      <c r="AB352" s="148"/>
      <c r="AC352" s="148"/>
      <c r="AD352" s="148"/>
      <c r="AE352" s="148"/>
      <c r="AF352" s="148"/>
      <c r="AG352" s="148" t="s">
        <v>130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90" t="s">
        <v>389</v>
      </c>
      <c r="D353" s="160"/>
      <c r="E353" s="161">
        <v>2</v>
      </c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58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132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71">
        <v>56</v>
      </c>
      <c r="B354" s="172" t="s">
        <v>402</v>
      </c>
      <c r="C354" s="189" t="s">
        <v>403</v>
      </c>
      <c r="D354" s="173" t="s">
        <v>258</v>
      </c>
      <c r="E354" s="174">
        <v>12</v>
      </c>
      <c r="F354" s="175"/>
      <c r="G354" s="176">
        <f>ROUND(E354*F354,2)</f>
        <v>0</v>
      </c>
      <c r="H354" s="175"/>
      <c r="I354" s="176">
        <f>ROUND(E354*H354,2)</f>
        <v>0</v>
      </c>
      <c r="J354" s="175"/>
      <c r="K354" s="176">
        <f>ROUND(E354*J354,2)</f>
        <v>0</v>
      </c>
      <c r="L354" s="176">
        <v>21</v>
      </c>
      <c r="M354" s="176">
        <f>G354*(1+L354/100)</f>
        <v>0</v>
      </c>
      <c r="N354" s="176">
        <v>0</v>
      </c>
      <c r="O354" s="176">
        <f>ROUND(E354*N354,2)</f>
        <v>0</v>
      </c>
      <c r="P354" s="176">
        <v>0</v>
      </c>
      <c r="Q354" s="176">
        <f>ROUND(E354*P354,2)</f>
        <v>0</v>
      </c>
      <c r="R354" s="176" t="s">
        <v>365</v>
      </c>
      <c r="S354" s="176" t="s">
        <v>128</v>
      </c>
      <c r="T354" s="177" t="s">
        <v>128</v>
      </c>
      <c r="U354" s="158">
        <v>0.1</v>
      </c>
      <c r="V354" s="158">
        <f>ROUND(E354*U354,2)</f>
        <v>1.2</v>
      </c>
      <c r="W354" s="158"/>
      <c r="X354" s="158" t="s">
        <v>129</v>
      </c>
      <c r="Y354" s="148"/>
      <c r="Z354" s="148"/>
      <c r="AA354" s="148"/>
      <c r="AB354" s="148"/>
      <c r="AC354" s="148"/>
      <c r="AD354" s="148"/>
      <c r="AE354" s="148"/>
      <c r="AF354" s="148"/>
      <c r="AG354" s="148" t="s">
        <v>130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90" t="s">
        <v>404</v>
      </c>
      <c r="D355" s="160"/>
      <c r="E355" s="161">
        <v>12</v>
      </c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  <c r="P355" s="158"/>
      <c r="Q355" s="158"/>
      <c r="R355" s="158"/>
      <c r="S355" s="158"/>
      <c r="T355" s="158"/>
      <c r="U355" s="158"/>
      <c r="V355" s="158"/>
      <c r="W355" s="158"/>
      <c r="X355" s="158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132</v>
      </c>
      <c r="AH355" s="148">
        <v>5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ht="22.5" outlineLevel="1" x14ac:dyDescent="0.2">
      <c r="A356" s="171">
        <v>57</v>
      </c>
      <c r="B356" s="172" t="s">
        <v>405</v>
      </c>
      <c r="C356" s="189" t="s">
        <v>406</v>
      </c>
      <c r="D356" s="173" t="s">
        <v>126</v>
      </c>
      <c r="E356" s="174">
        <v>11.25</v>
      </c>
      <c r="F356" s="175"/>
      <c r="G356" s="176">
        <f>ROUND(E356*F356,2)</f>
        <v>0</v>
      </c>
      <c r="H356" s="175"/>
      <c r="I356" s="176">
        <f>ROUND(E356*H356,2)</f>
        <v>0</v>
      </c>
      <c r="J356" s="175"/>
      <c r="K356" s="176">
        <f>ROUND(E356*J356,2)</f>
        <v>0</v>
      </c>
      <c r="L356" s="176">
        <v>21</v>
      </c>
      <c r="M356" s="176">
        <f>G356*(1+L356/100)</f>
        <v>0</v>
      </c>
      <c r="N356" s="176">
        <v>0</v>
      </c>
      <c r="O356" s="176">
        <f>ROUND(E356*N356,2)</f>
        <v>0</v>
      </c>
      <c r="P356" s="176">
        <v>0</v>
      </c>
      <c r="Q356" s="176">
        <f>ROUND(E356*P356,2)</f>
        <v>0</v>
      </c>
      <c r="R356" s="176" t="s">
        <v>365</v>
      </c>
      <c r="S356" s="176" t="s">
        <v>128</v>
      </c>
      <c r="T356" s="177" t="s">
        <v>128</v>
      </c>
      <c r="U356" s="158">
        <v>3.1E-2</v>
      </c>
      <c r="V356" s="158">
        <f>ROUND(E356*U356,2)</f>
        <v>0.35</v>
      </c>
      <c r="W356" s="158"/>
      <c r="X356" s="158" t="s">
        <v>129</v>
      </c>
      <c r="Y356" s="148"/>
      <c r="Z356" s="148"/>
      <c r="AA356" s="148"/>
      <c r="AB356" s="148"/>
      <c r="AC356" s="148"/>
      <c r="AD356" s="148"/>
      <c r="AE356" s="148"/>
      <c r="AF356" s="148"/>
      <c r="AG356" s="148" t="s">
        <v>130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90" t="s">
        <v>392</v>
      </c>
      <c r="D357" s="160"/>
      <c r="E357" s="161">
        <v>11.25</v>
      </c>
      <c r="F357" s="158"/>
      <c r="G357" s="158"/>
      <c r="H357" s="158"/>
      <c r="I357" s="158"/>
      <c r="J357" s="158"/>
      <c r="K357" s="158"/>
      <c r="L357" s="158"/>
      <c r="M357" s="158"/>
      <c r="N357" s="158"/>
      <c r="O357" s="158"/>
      <c r="P357" s="158"/>
      <c r="Q357" s="158"/>
      <c r="R357" s="158"/>
      <c r="S357" s="158"/>
      <c r="T357" s="158"/>
      <c r="U357" s="158"/>
      <c r="V357" s="158"/>
      <c r="W357" s="158"/>
      <c r="X357" s="158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132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ht="22.5" outlineLevel="1" x14ac:dyDescent="0.2">
      <c r="A358" s="171">
        <v>58</v>
      </c>
      <c r="B358" s="172" t="s">
        <v>407</v>
      </c>
      <c r="C358" s="189" t="s">
        <v>408</v>
      </c>
      <c r="D358" s="173" t="s">
        <v>258</v>
      </c>
      <c r="E358" s="174">
        <v>12</v>
      </c>
      <c r="F358" s="175"/>
      <c r="G358" s="176">
        <f>ROUND(E358*F358,2)</f>
        <v>0</v>
      </c>
      <c r="H358" s="175"/>
      <c r="I358" s="176">
        <f>ROUND(E358*H358,2)</f>
        <v>0</v>
      </c>
      <c r="J358" s="175"/>
      <c r="K358" s="176">
        <f>ROUND(E358*J358,2)</f>
        <v>0</v>
      </c>
      <c r="L358" s="176">
        <v>21</v>
      </c>
      <c r="M358" s="176">
        <f>G358*(1+L358/100)</f>
        <v>0</v>
      </c>
      <c r="N358" s="176">
        <v>0</v>
      </c>
      <c r="O358" s="176">
        <f>ROUND(E358*N358,2)</f>
        <v>0</v>
      </c>
      <c r="P358" s="176">
        <v>0</v>
      </c>
      <c r="Q358" s="176">
        <f>ROUND(E358*P358,2)</f>
        <v>0</v>
      </c>
      <c r="R358" s="176" t="s">
        <v>365</v>
      </c>
      <c r="S358" s="176" t="s">
        <v>128</v>
      </c>
      <c r="T358" s="177" t="s">
        <v>128</v>
      </c>
      <c r="U358" s="158">
        <v>6.2E-2</v>
      </c>
      <c r="V358" s="158">
        <f>ROUND(E358*U358,2)</f>
        <v>0.74</v>
      </c>
      <c r="W358" s="158"/>
      <c r="X358" s="158" t="s">
        <v>129</v>
      </c>
      <c r="Y358" s="148"/>
      <c r="Z358" s="148"/>
      <c r="AA358" s="148"/>
      <c r="AB358" s="148"/>
      <c r="AC358" s="148"/>
      <c r="AD358" s="148"/>
      <c r="AE358" s="148"/>
      <c r="AF358" s="148"/>
      <c r="AG358" s="148" t="s">
        <v>130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190" t="s">
        <v>404</v>
      </c>
      <c r="D359" s="160"/>
      <c r="E359" s="161">
        <v>12</v>
      </c>
      <c r="F359" s="158"/>
      <c r="G359" s="158"/>
      <c r="H359" s="158"/>
      <c r="I359" s="158"/>
      <c r="J359" s="158"/>
      <c r="K359" s="158"/>
      <c r="L359" s="158"/>
      <c r="M359" s="158"/>
      <c r="N359" s="158"/>
      <c r="O359" s="158"/>
      <c r="P359" s="158"/>
      <c r="Q359" s="158"/>
      <c r="R359" s="158"/>
      <c r="S359" s="158"/>
      <c r="T359" s="158"/>
      <c r="U359" s="158"/>
      <c r="V359" s="158"/>
      <c r="W359" s="158"/>
      <c r="X359" s="158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132</v>
      </c>
      <c r="AH359" s="148">
        <v>5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ht="22.5" outlineLevel="1" x14ac:dyDescent="0.2">
      <c r="A360" s="171">
        <v>59</v>
      </c>
      <c r="B360" s="172" t="s">
        <v>409</v>
      </c>
      <c r="C360" s="189" t="s">
        <v>410</v>
      </c>
      <c r="D360" s="173" t="s">
        <v>126</v>
      </c>
      <c r="E360" s="174">
        <v>11.25</v>
      </c>
      <c r="F360" s="175"/>
      <c r="G360" s="176">
        <f>ROUND(E360*F360,2)</f>
        <v>0</v>
      </c>
      <c r="H360" s="175"/>
      <c r="I360" s="176">
        <f>ROUND(E360*H360,2)</f>
        <v>0</v>
      </c>
      <c r="J360" s="175"/>
      <c r="K360" s="176">
        <f>ROUND(E360*J360,2)</f>
        <v>0</v>
      </c>
      <c r="L360" s="176">
        <v>21</v>
      </c>
      <c r="M360" s="176">
        <f>G360*(1+L360/100)</f>
        <v>0</v>
      </c>
      <c r="N360" s="176">
        <v>0</v>
      </c>
      <c r="O360" s="176">
        <f>ROUND(E360*N360,2)</f>
        <v>0</v>
      </c>
      <c r="P360" s="176">
        <v>0</v>
      </c>
      <c r="Q360" s="176">
        <f>ROUND(E360*P360,2)</f>
        <v>0</v>
      </c>
      <c r="R360" s="176" t="s">
        <v>365</v>
      </c>
      <c r="S360" s="176" t="s">
        <v>128</v>
      </c>
      <c r="T360" s="177" t="s">
        <v>128</v>
      </c>
      <c r="U360" s="158">
        <v>6.2E-2</v>
      </c>
      <c r="V360" s="158">
        <f>ROUND(E360*U360,2)</f>
        <v>0.7</v>
      </c>
      <c r="W360" s="158"/>
      <c r="X360" s="158" t="s">
        <v>129</v>
      </c>
      <c r="Y360" s="148"/>
      <c r="Z360" s="148"/>
      <c r="AA360" s="148"/>
      <c r="AB360" s="148"/>
      <c r="AC360" s="148"/>
      <c r="AD360" s="148"/>
      <c r="AE360" s="148"/>
      <c r="AF360" s="148"/>
      <c r="AG360" s="148" t="s">
        <v>130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90" t="s">
        <v>374</v>
      </c>
      <c r="D361" s="160"/>
      <c r="E361" s="161"/>
      <c r="F361" s="158"/>
      <c r="G361" s="158"/>
      <c r="H361" s="158"/>
      <c r="I361" s="158"/>
      <c r="J361" s="158"/>
      <c r="K361" s="158"/>
      <c r="L361" s="158"/>
      <c r="M361" s="158"/>
      <c r="N361" s="158"/>
      <c r="O361" s="158"/>
      <c r="P361" s="158"/>
      <c r="Q361" s="158"/>
      <c r="R361" s="158"/>
      <c r="S361" s="158"/>
      <c r="T361" s="158"/>
      <c r="U361" s="158"/>
      <c r="V361" s="158"/>
      <c r="W361" s="158"/>
      <c r="X361" s="158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132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90" t="s">
        <v>392</v>
      </c>
      <c r="D362" s="160"/>
      <c r="E362" s="161">
        <v>11.25</v>
      </c>
      <c r="F362" s="158"/>
      <c r="G362" s="158"/>
      <c r="H362" s="158"/>
      <c r="I362" s="158"/>
      <c r="J362" s="158"/>
      <c r="K362" s="158"/>
      <c r="L362" s="158"/>
      <c r="M362" s="158"/>
      <c r="N362" s="158"/>
      <c r="O362" s="158"/>
      <c r="P362" s="158"/>
      <c r="Q362" s="158"/>
      <c r="R362" s="158"/>
      <c r="S362" s="158"/>
      <c r="T362" s="158"/>
      <c r="U362" s="158"/>
      <c r="V362" s="158"/>
      <c r="W362" s="158"/>
      <c r="X362" s="158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132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ht="22.5" outlineLevel="1" x14ac:dyDescent="0.2">
      <c r="A363" s="171">
        <v>60</v>
      </c>
      <c r="B363" s="172" t="s">
        <v>411</v>
      </c>
      <c r="C363" s="189" t="s">
        <v>412</v>
      </c>
      <c r="D363" s="173" t="s">
        <v>258</v>
      </c>
      <c r="E363" s="174">
        <v>2</v>
      </c>
      <c r="F363" s="175"/>
      <c r="G363" s="176">
        <f>ROUND(E363*F363,2)</f>
        <v>0</v>
      </c>
      <c r="H363" s="175"/>
      <c r="I363" s="176">
        <f>ROUND(E363*H363,2)</f>
        <v>0</v>
      </c>
      <c r="J363" s="175"/>
      <c r="K363" s="176">
        <f>ROUND(E363*J363,2)</f>
        <v>0</v>
      </c>
      <c r="L363" s="176">
        <v>21</v>
      </c>
      <c r="M363" s="176">
        <f>G363*(1+L363/100)</f>
        <v>0</v>
      </c>
      <c r="N363" s="176">
        <v>1.2999999999999999E-4</v>
      </c>
      <c r="O363" s="176">
        <f>ROUND(E363*N363,2)</f>
        <v>0</v>
      </c>
      <c r="P363" s="176">
        <v>0</v>
      </c>
      <c r="Q363" s="176">
        <f>ROUND(E363*P363,2)</f>
        <v>0</v>
      </c>
      <c r="R363" s="176" t="s">
        <v>365</v>
      </c>
      <c r="S363" s="176" t="s">
        <v>128</v>
      </c>
      <c r="T363" s="177" t="s">
        <v>128</v>
      </c>
      <c r="U363" s="158">
        <v>0.26800000000000002</v>
      </c>
      <c r="V363" s="158">
        <f>ROUND(E363*U363,2)</f>
        <v>0.54</v>
      </c>
      <c r="W363" s="158"/>
      <c r="X363" s="158" t="s">
        <v>129</v>
      </c>
      <c r="Y363" s="148"/>
      <c r="Z363" s="148"/>
      <c r="AA363" s="148"/>
      <c r="AB363" s="148"/>
      <c r="AC363" s="148"/>
      <c r="AD363" s="148"/>
      <c r="AE363" s="148"/>
      <c r="AF363" s="148"/>
      <c r="AG363" s="148" t="s">
        <v>130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190" t="s">
        <v>374</v>
      </c>
      <c r="D364" s="160"/>
      <c r="E364" s="161"/>
      <c r="F364" s="158"/>
      <c r="G364" s="158"/>
      <c r="H364" s="158"/>
      <c r="I364" s="158"/>
      <c r="J364" s="158"/>
      <c r="K364" s="158"/>
      <c r="L364" s="158"/>
      <c r="M364" s="158"/>
      <c r="N364" s="158"/>
      <c r="O364" s="158"/>
      <c r="P364" s="158"/>
      <c r="Q364" s="158"/>
      <c r="R364" s="158"/>
      <c r="S364" s="158"/>
      <c r="T364" s="158"/>
      <c r="U364" s="158"/>
      <c r="V364" s="158"/>
      <c r="W364" s="158"/>
      <c r="X364" s="158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132</v>
      </c>
      <c r="AH364" s="148">
        <v>0</v>
      </c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90" t="s">
        <v>389</v>
      </c>
      <c r="D365" s="160"/>
      <c r="E365" s="161">
        <v>2</v>
      </c>
      <c r="F365" s="158"/>
      <c r="G365" s="158"/>
      <c r="H365" s="158"/>
      <c r="I365" s="158"/>
      <c r="J365" s="158"/>
      <c r="K365" s="158"/>
      <c r="L365" s="158"/>
      <c r="M365" s="158"/>
      <c r="N365" s="158"/>
      <c r="O365" s="158"/>
      <c r="P365" s="158"/>
      <c r="Q365" s="158"/>
      <c r="R365" s="158"/>
      <c r="S365" s="158"/>
      <c r="T365" s="158"/>
      <c r="U365" s="158"/>
      <c r="V365" s="158"/>
      <c r="W365" s="158"/>
      <c r="X365" s="158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132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ht="33.75" outlineLevel="1" x14ac:dyDescent="0.2">
      <c r="A366" s="171">
        <v>61</v>
      </c>
      <c r="B366" s="172" t="s">
        <v>413</v>
      </c>
      <c r="C366" s="189" t="s">
        <v>414</v>
      </c>
      <c r="D366" s="173" t="s">
        <v>126</v>
      </c>
      <c r="E366" s="174">
        <v>13.5</v>
      </c>
      <c r="F366" s="175"/>
      <c r="G366" s="176">
        <f>ROUND(E366*F366,2)</f>
        <v>0</v>
      </c>
      <c r="H366" s="175"/>
      <c r="I366" s="176">
        <f>ROUND(E366*H366,2)</f>
        <v>0</v>
      </c>
      <c r="J366" s="175"/>
      <c r="K366" s="176">
        <f>ROUND(E366*J366,2)</f>
        <v>0</v>
      </c>
      <c r="L366" s="176">
        <v>21</v>
      </c>
      <c r="M366" s="176">
        <f>G366*(1+L366/100)</f>
        <v>0</v>
      </c>
      <c r="N366" s="176">
        <v>0</v>
      </c>
      <c r="O366" s="176">
        <f>ROUND(E366*N366,2)</f>
        <v>0</v>
      </c>
      <c r="P366" s="176">
        <v>0</v>
      </c>
      <c r="Q366" s="176">
        <f>ROUND(E366*P366,2)</f>
        <v>0</v>
      </c>
      <c r="R366" s="176" t="s">
        <v>365</v>
      </c>
      <c r="S366" s="176" t="s">
        <v>128</v>
      </c>
      <c r="T366" s="177" t="s">
        <v>128</v>
      </c>
      <c r="U366" s="158">
        <v>3.1E-2</v>
      </c>
      <c r="V366" s="158">
        <f>ROUND(E366*U366,2)</f>
        <v>0.42</v>
      </c>
      <c r="W366" s="158"/>
      <c r="X366" s="158" t="s">
        <v>129</v>
      </c>
      <c r="Y366" s="148"/>
      <c r="Z366" s="148"/>
      <c r="AA366" s="148"/>
      <c r="AB366" s="148"/>
      <c r="AC366" s="148"/>
      <c r="AD366" s="148"/>
      <c r="AE366" s="148"/>
      <c r="AF366" s="148"/>
      <c r="AG366" s="148" t="s">
        <v>130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90" t="s">
        <v>415</v>
      </c>
      <c r="D367" s="160"/>
      <c r="E367" s="161">
        <v>13.5</v>
      </c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  <c r="X367" s="15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132</v>
      </c>
      <c r="AH367" s="148">
        <v>5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71">
        <v>62</v>
      </c>
      <c r="B368" s="172" t="s">
        <v>416</v>
      </c>
      <c r="C368" s="189" t="s">
        <v>417</v>
      </c>
      <c r="D368" s="173" t="s">
        <v>126</v>
      </c>
      <c r="E368" s="174">
        <v>13.5</v>
      </c>
      <c r="F368" s="175"/>
      <c r="G368" s="176">
        <f>ROUND(E368*F368,2)</f>
        <v>0</v>
      </c>
      <c r="H368" s="175"/>
      <c r="I368" s="176">
        <f>ROUND(E368*H368,2)</f>
        <v>0</v>
      </c>
      <c r="J368" s="175"/>
      <c r="K368" s="176">
        <f>ROUND(E368*J368,2)</f>
        <v>0</v>
      </c>
      <c r="L368" s="176">
        <v>21</v>
      </c>
      <c r="M368" s="176">
        <f>G368*(1+L368/100)</f>
        <v>0</v>
      </c>
      <c r="N368" s="176">
        <v>0</v>
      </c>
      <c r="O368" s="176">
        <f>ROUND(E368*N368,2)</f>
        <v>0</v>
      </c>
      <c r="P368" s="176">
        <v>0</v>
      </c>
      <c r="Q368" s="176">
        <f>ROUND(E368*P368,2)</f>
        <v>0</v>
      </c>
      <c r="R368" s="176" t="s">
        <v>365</v>
      </c>
      <c r="S368" s="176" t="s">
        <v>128</v>
      </c>
      <c r="T368" s="177" t="s">
        <v>128</v>
      </c>
      <c r="U368" s="158">
        <v>5.1999999999999998E-2</v>
      </c>
      <c r="V368" s="158">
        <f>ROUND(E368*U368,2)</f>
        <v>0.7</v>
      </c>
      <c r="W368" s="158"/>
      <c r="X368" s="158" t="s">
        <v>129</v>
      </c>
      <c r="Y368" s="148"/>
      <c r="Z368" s="148"/>
      <c r="AA368" s="148"/>
      <c r="AB368" s="148"/>
      <c r="AC368" s="148"/>
      <c r="AD368" s="148"/>
      <c r="AE368" s="148"/>
      <c r="AF368" s="148"/>
      <c r="AG368" s="148" t="s">
        <v>130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55"/>
      <c r="B369" s="156"/>
      <c r="C369" s="260" t="s">
        <v>418</v>
      </c>
      <c r="D369" s="261"/>
      <c r="E369" s="261"/>
      <c r="F369" s="261"/>
      <c r="G369" s="261"/>
      <c r="H369" s="158"/>
      <c r="I369" s="158"/>
      <c r="J369" s="158"/>
      <c r="K369" s="158"/>
      <c r="L369" s="158"/>
      <c r="M369" s="158"/>
      <c r="N369" s="158"/>
      <c r="O369" s="158"/>
      <c r="P369" s="158"/>
      <c r="Q369" s="158"/>
      <c r="R369" s="158"/>
      <c r="S369" s="158"/>
      <c r="T369" s="158"/>
      <c r="U369" s="158"/>
      <c r="V369" s="158"/>
      <c r="W369" s="158"/>
      <c r="X369" s="158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175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190" t="s">
        <v>415</v>
      </c>
      <c r="D370" s="160"/>
      <c r="E370" s="161">
        <v>13.5</v>
      </c>
      <c r="F370" s="158"/>
      <c r="G370" s="158"/>
      <c r="H370" s="158"/>
      <c r="I370" s="158"/>
      <c r="J370" s="158"/>
      <c r="K370" s="158"/>
      <c r="L370" s="158"/>
      <c r="M370" s="158"/>
      <c r="N370" s="158"/>
      <c r="O370" s="158"/>
      <c r="P370" s="158"/>
      <c r="Q370" s="158"/>
      <c r="R370" s="158"/>
      <c r="S370" s="158"/>
      <c r="T370" s="158"/>
      <c r="U370" s="158"/>
      <c r="V370" s="158"/>
      <c r="W370" s="158"/>
      <c r="X370" s="158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132</v>
      </c>
      <c r="AH370" s="148">
        <v>5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>
        <v>63</v>
      </c>
      <c r="B371" s="156" t="s">
        <v>419</v>
      </c>
      <c r="C371" s="192" t="s">
        <v>420</v>
      </c>
      <c r="D371" s="157" t="s">
        <v>0</v>
      </c>
      <c r="E371" s="178"/>
      <c r="F371" s="159"/>
      <c r="G371" s="158">
        <f>ROUND(E371*F371,2)</f>
        <v>0</v>
      </c>
      <c r="H371" s="159"/>
      <c r="I371" s="158">
        <f>ROUND(E371*H371,2)</f>
        <v>0</v>
      </c>
      <c r="J371" s="159"/>
      <c r="K371" s="158">
        <f>ROUND(E371*J371,2)</f>
        <v>0</v>
      </c>
      <c r="L371" s="158">
        <v>21</v>
      </c>
      <c r="M371" s="158">
        <f>G371*(1+L371/100)</f>
        <v>0</v>
      </c>
      <c r="N371" s="158">
        <v>0</v>
      </c>
      <c r="O371" s="158">
        <f>ROUND(E371*N371,2)</f>
        <v>0</v>
      </c>
      <c r="P371" s="158">
        <v>0</v>
      </c>
      <c r="Q371" s="158">
        <f>ROUND(E371*P371,2)</f>
        <v>0</v>
      </c>
      <c r="R371" s="158" t="s">
        <v>365</v>
      </c>
      <c r="S371" s="158" t="s">
        <v>128</v>
      </c>
      <c r="T371" s="158" t="s">
        <v>128</v>
      </c>
      <c r="U371" s="158">
        <v>0</v>
      </c>
      <c r="V371" s="158">
        <f>ROUND(E371*U371,2)</f>
        <v>0</v>
      </c>
      <c r="W371" s="158"/>
      <c r="X371" s="158" t="s">
        <v>218</v>
      </c>
      <c r="Y371" s="148"/>
      <c r="Z371" s="148"/>
      <c r="AA371" s="148"/>
      <c r="AB371" s="148"/>
      <c r="AC371" s="148"/>
      <c r="AD371" s="148"/>
      <c r="AE371" s="148"/>
      <c r="AF371" s="148"/>
      <c r="AG371" s="148" t="s">
        <v>219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x14ac:dyDescent="0.2">
      <c r="A372" s="165" t="s">
        <v>122</v>
      </c>
      <c r="B372" s="166" t="s">
        <v>77</v>
      </c>
      <c r="C372" s="188" t="s">
        <v>78</v>
      </c>
      <c r="D372" s="167"/>
      <c r="E372" s="168"/>
      <c r="F372" s="169"/>
      <c r="G372" s="169">
        <f>SUMIF(AG373:AG520,"&lt;&gt;NOR",G373:G520)</f>
        <v>0</v>
      </c>
      <c r="H372" s="169"/>
      <c r="I372" s="169">
        <f>SUM(I373:I520)</f>
        <v>0</v>
      </c>
      <c r="J372" s="169"/>
      <c r="K372" s="169">
        <f>SUM(K373:K520)</f>
        <v>0</v>
      </c>
      <c r="L372" s="169"/>
      <c r="M372" s="169">
        <f>SUM(M373:M520)</f>
        <v>0</v>
      </c>
      <c r="N372" s="169"/>
      <c r="O372" s="169">
        <f>SUM(O373:O520)</f>
        <v>24.68</v>
      </c>
      <c r="P372" s="169"/>
      <c r="Q372" s="169">
        <f>SUM(Q373:Q520)</f>
        <v>19.16</v>
      </c>
      <c r="R372" s="169"/>
      <c r="S372" s="169"/>
      <c r="T372" s="170"/>
      <c r="U372" s="164"/>
      <c r="V372" s="164">
        <f>SUM(V373:V520)</f>
        <v>836.30000000000007</v>
      </c>
      <c r="W372" s="164"/>
      <c r="X372" s="164"/>
      <c r="AG372" t="s">
        <v>123</v>
      </c>
    </row>
    <row r="373" spans="1:60" ht="33.75" outlineLevel="1" x14ac:dyDescent="0.2">
      <c r="A373" s="171">
        <v>64</v>
      </c>
      <c r="B373" s="172" t="s">
        <v>421</v>
      </c>
      <c r="C373" s="189" t="s">
        <v>422</v>
      </c>
      <c r="D373" s="173" t="s">
        <v>209</v>
      </c>
      <c r="E373" s="174">
        <v>296.7</v>
      </c>
      <c r="F373" s="175"/>
      <c r="G373" s="176">
        <f>ROUND(E373*F373,2)</f>
        <v>0</v>
      </c>
      <c r="H373" s="175"/>
      <c r="I373" s="176">
        <f>ROUND(E373*H373,2)</f>
        <v>0</v>
      </c>
      <c r="J373" s="175"/>
      <c r="K373" s="176">
        <f>ROUND(E373*J373,2)</f>
        <v>0</v>
      </c>
      <c r="L373" s="176">
        <v>21</v>
      </c>
      <c r="M373" s="176">
        <f>G373*(1+L373/100)</f>
        <v>0</v>
      </c>
      <c r="N373" s="176">
        <v>9.8999999999999999E-4</v>
      </c>
      <c r="O373" s="176">
        <f>ROUND(E373*N373,2)</f>
        <v>0.28999999999999998</v>
      </c>
      <c r="P373" s="176">
        <v>0</v>
      </c>
      <c r="Q373" s="176">
        <f>ROUND(E373*P373,2)</f>
        <v>0</v>
      </c>
      <c r="R373" s="176" t="s">
        <v>423</v>
      </c>
      <c r="S373" s="176" t="s">
        <v>128</v>
      </c>
      <c r="T373" s="177" t="s">
        <v>128</v>
      </c>
      <c r="U373" s="158">
        <v>0.45300000000000001</v>
      </c>
      <c r="V373" s="158">
        <f>ROUND(E373*U373,2)</f>
        <v>134.41</v>
      </c>
      <c r="W373" s="158"/>
      <c r="X373" s="158" t="s">
        <v>129</v>
      </c>
      <c r="Y373" s="148"/>
      <c r="Z373" s="148"/>
      <c r="AA373" s="148"/>
      <c r="AB373" s="148"/>
      <c r="AC373" s="148"/>
      <c r="AD373" s="148"/>
      <c r="AE373" s="148"/>
      <c r="AF373" s="148"/>
      <c r="AG373" s="148" t="s">
        <v>130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190" t="s">
        <v>424</v>
      </c>
      <c r="D374" s="160"/>
      <c r="E374" s="161">
        <v>125</v>
      </c>
      <c r="F374" s="158"/>
      <c r="G374" s="158"/>
      <c r="H374" s="158"/>
      <c r="I374" s="158"/>
      <c r="J374" s="158"/>
      <c r="K374" s="158"/>
      <c r="L374" s="158"/>
      <c r="M374" s="158"/>
      <c r="N374" s="158"/>
      <c r="O374" s="158"/>
      <c r="P374" s="158"/>
      <c r="Q374" s="158"/>
      <c r="R374" s="158"/>
      <c r="S374" s="158"/>
      <c r="T374" s="158"/>
      <c r="U374" s="158"/>
      <c r="V374" s="158"/>
      <c r="W374" s="158"/>
      <c r="X374" s="158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132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190" t="s">
        <v>425</v>
      </c>
      <c r="D375" s="160"/>
      <c r="E375" s="161">
        <v>20</v>
      </c>
      <c r="F375" s="158"/>
      <c r="G375" s="158"/>
      <c r="H375" s="158"/>
      <c r="I375" s="158"/>
      <c r="J375" s="158"/>
      <c r="K375" s="158"/>
      <c r="L375" s="158"/>
      <c r="M375" s="158"/>
      <c r="N375" s="158"/>
      <c r="O375" s="158"/>
      <c r="P375" s="158"/>
      <c r="Q375" s="158"/>
      <c r="R375" s="158"/>
      <c r="S375" s="158"/>
      <c r="T375" s="158"/>
      <c r="U375" s="158"/>
      <c r="V375" s="158"/>
      <c r="W375" s="158"/>
      <c r="X375" s="158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132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190" t="s">
        <v>426</v>
      </c>
      <c r="D376" s="160"/>
      <c r="E376" s="161">
        <v>27.5</v>
      </c>
      <c r="F376" s="158"/>
      <c r="G376" s="158"/>
      <c r="H376" s="158"/>
      <c r="I376" s="158"/>
      <c r="J376" s="158"/>
      <c r="K376" s="158"/>
      <c r="L376" s="158"/>
      <c r="M376" s="158"/>
      <c r="N376" s="158"/>
      <c r="O376" s="158"/>
      <c r="P376" s="158"/>
      <c r="Q376" s="158"/>
      <c r="R376" s="158"/>
      <c r="S376" s="158"/>
      <c r="T376" s="158"/>
      <c r="U376" s="158"/>
      <c r="V376" s="158"/>
      <c r="W376" s="158"/>
      <c r="X376" s="158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132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55"/>
      <c r="B377" s="156"/>
      <c r="C377" s="190" t="s">
        <v>427</v>
      </c>
      <c r="D377" s="160"/>
      <c r="E377" s="161">
        <v>105</v>
      </c>
      <c r="F377" s="158"/>
      <c r="G377" s="158"/>
      <c r="H377" s="158"/>
      <c r="I377" s="158"/>
      <c r="J377" s="158"/>
      <c r="K377" s="158"/>
      <c r="L377" s="158"/>
      <c r="M377" s="158"/>
      <c r="N377" s="158"/>
      <c r="O377" s="158"/>
      <c r="P377" s="158"/>
      <c r="Q377" s="158"/>
      <c r="R377" s="158"/>
      <c r="S377" s="158"/>
      <c r="T377" s="158"/>
      <c r="U377" s="158"/>
      <c r="V377" s="158"/>
      <c r="W377" s="158"/>
      <c r="X377" s="158"/>
      <c r="Y377" s="148"/>
      <c r="Z377" s="148"/>
      <c r="AA377" s="148"/>
      <c r="AB377" s="148"/>
      <c r="AC377" s="148"/>
      <c r="AD377" s="148"/>
      <c r="AE377" s="148"/>
      <c r="AF377" s="148"/>
      <c r="AG377" s="148" t="s">
        <v>132</v>
      </c>
      <c r="AH377" s="148">
        <v>0</v>
      </c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190" t="s">
        <v>428</v>
      </c>
      <c r="D378" s="160"/>
      <c r="E378" s="161">
        <v>19.2</v>
      </c>
      <c r="F378" s="158"/>
      <c r="G378" s="158"/>
      <c r="H378" s="158"/>
      <c r="I378" s="158"/>
      <c r="J378" s="158"/>
      <c r="K378" s="158"/>
      <c r="L378" s="158"/>
      <c r="M378" s="158"/>
      <c r="N378" s="158"/>
      <c r="O378" s="158"/>
      <c r="P378" s="158"/>
      <c r="Q378" s="158"/>
      <c r="R378" s="158"/>
      <c r="S378" s="158"/>
      <c r="T378" s="158"/>
      <c r="U378" s="158"/>
      <c r="V378" s="158"/>
      <c r="W378" s="158"/>
      <c r="X378" s="158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132</v>
      </c>
      <c r="AH378" s="148">
        <v>0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ht="33.75" outlineLevel="1" x14ac:dyDescent="0.2">
      <c r="A379" s="171">
        <v>65</v>
      </c>
      <c r="B379" s="172" t="s">
        <v>429</v>
      </c>
      <c r="C379" s="189" t="s">
        <v>430</v>
      </c>
      <c r="D379" s="173" t="s">
        <v>209</v>
      </c>
      <c r="E379" s="174">
        <v>70</v>
      </c>
      <c r="F379" s="175"/>
      <c r="G379" s="176">
        <f>ROUND(E379*F379,2)</f>
        <v>0</v>
      </c>
      <c r="H379" s="175"/>
      <c r="I379" s="176">
        <f>ROUND(E379*H379,2)</f>
        <v>0</v>
      </c>
      <c r="J379" s="175"/>
      <c r="K379" s="176">
        <f>ROUND(E379*J379,2)</f>
        <v>0</v>
      </c>
      <c r="L379" s="176">
        <v>21</v>
      </c>
      <c r="M379" s="176">
        <f>G379*(1+L379/100)</f>
        <v>0</v>
      </c>
      <c r="N379" s="176">
        <v>9.8999999999999999E-4</v>
      </c>
      <c r="O379" s="176">
        <f>ROUND(E379*N379,2)</f>
        <v>7.0000000000000007E-2</v>
      </c>
      <c r="P379" s="176">
        <v>0</v>
      </c>
      <c r="Q379" s="176">
        <f>ROUND(E379*P379,2)</f>
        <v>0</v>
      </c>
      <c r="R379" s="176" t="s">
        <v>423</v>
      </c>
      <c r="S379" s="176" t="s">
        <v>128</v>
      </c>
      <c r="T379" s="177" t="s">
        <v>128</v>
      </c>
      <c r="U379" s="158">
        <v>0.48899999999999999</v>
      </c>
      <c r="V379" s="158">
        <f>ROUND(E379*U379,2)</f>
        <v>34.229999999999997</v>
      </c>
      <c r="W379" s="158"/>
      <c r="X379" s="158" t="s">
        <v>129</v>
      </c>
      <c r="Y379" s="148"/>
      <c r="Z379" s="148"/>
      <c r="AA379" s="148"/>
      <c r="AB379" s="148"/>
      <c r="AC379" s="148"/>
      <c r="AD379" s="148"/>
      <c r="AE379" s="148"/>
      <c r="AF379" s="148"/>
      <c r="AG379" s="148" t="s">
        <v>130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190" t="s">
        <v>431</v>
      </c>
      <c r="D380" s="160"/>
      <c r="E380" s="161">
        <v>50</v>
      </c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132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190" t="s">
        <v>432</v>
      </c>
      <c r="D381" s="160"/>
      <c r="E381" s="161">
        <v>10</v>
      </c>
      <c r="F381" s="158"/>
      <c r="G381" s="158"/>
      <c r="H381" s="158"/>
      <c r="I381" s="158"/>
      <c r="J381" s="158"/>
      <c r="K381" s="158"/>
      <c r="L381" s="158"/>
      <c r="M381" s="158"/>
      <c r="N381" s="158"/>
      <c r="O381" s="158"/>
      <c r="P381" s="158"/>
      <c r="Q381" s="158"/>
      <c r="R381" s="158"/>
      <c r="S381" s="158"/>
      <c r="T381" s="158"/>
      <c r="U381" s="158"/>
      <c r="V381" s="158"/>
      <c r="W381" s="158"/>
      <c r="X381" s="158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132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190" t="s">
        <v>433</v>
      </c>
      <c r="D382" s="160"/>
      <c r="E382" s="161">
        <v>10</v>
      </c>
      <c r="F382" s="158"/>
      <c r="G382" s="158"/>
      <c r="H382" s="158"/>
      <c r="I382" s="158"/>
      <c r="J382" s="158"/>
      <c r="K382" s="158"/>
      <c r="L382" s="158"/>
      <c r="M382" s="158"/>
      <c r="N382" s="158"/>
      <c r="O382" s="158"/>
      <c r="P382" s="158"/>
      <c r="Q382" s="158"/>
      <c r="R382" s="158"/>
      <c r="S382" s="158"/>
      <c r="T382" s="158"/>
      <c r="U382" s="158"/>
      <c r="V382" s="158"/>
      <c r="W382" s="158"/>
      <c r="X382" s="158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132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ht="22.5" outlineLevel="1" x14ac:dyDescent="0.2">
      <c r="A383" s="171">
        <v>66</v>
      </c>
      <c r="B383" s="172" t="s">
        <v>434</v>
      </c>
      <c r="C383" s="189" t="s">
        <v>435</v>
      </c>
      <c r="D383" s="173" t="s">
        <v>209</v>
      </c>
      <c r="E383" s="174">
        <v>145</v>
      </c>
      <c r="F383" s="175"/>
      <c r="G383" s="176">
        <f>ROUND(E383*F383,2)</f>
        <v>0</v>
      </c>
      <c r="H383" s="175"/>
      <c r="I383" s="176">
        <f>ROUND(E383*H383,2)</f>
        <v>0</v>
      </c>
      <c r="J383" s="175"/>
      <c r="K383" s="176">
        <f>ROUND(E383*J383,2)</f>
        <v>0</v>
      </c>
      <c r="L383" s="176">
        <v>21</v>
      </c>
      <c r="M383" s="176">
        <f>G383*(1+L383/100)</f>
        <v>0</v>
      </c>
      <c r="N383" s="176">
        <v>0</v>
      </c>
      <c r="O383" s="176">
        <f>ROUND(E383*N383,2)</f>
        <v>0</v>
      </c>
      <c r="P383" s="176">
        <v>2.4E-2</v>
      </c>
      <c r="Q383" s="176">
        <f>ROUND(E383*P383,2)</f>
        <v>3.48</v>
      </c>
      <c r="R383" s="176" t="s">
        <v>423</v>
      </c>
      <c r="S383" s="176" t="s">
        <v>128</v>
      </c>
      <c r="T383" s="177" t="s">
        <v>128</v>
      </c>
      <c r="U383" s="158">
        <v>0.154</v>
      </c>
      <c r="V383" s="158">
        <f>ROUND(E383*U383,2)</f>
        <v>22.33</v>
      </c>
      <c r="W383" s="158"/>
      <c r="X383" s="158" t="s">
        <v>129</v>
      </c>
      <c r="Y383" s="148"/>
      <c r="Z383" s="148"/>
      <c r="AA383" s="148"/>
      <c r="AB383" s="148"/>
      <c r="AC383" s="148"/>
      <c r="AD383" s="148"/>
      <c r="AE383" s="148"/>
      <c r="AF383" s="148"/>
      <c r="AG383" s="148" t="s">
        <v>130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90" t="s">
        <v>424</v>
      </c>
      <c r="D384" s="160"/>
      <c r="E384" s="161">
        <v>125</v>
      </c>
      <c r="F384" s="158"/>
      <c r="G384" s="158"/>
      <c r="H384" s="158"/>
      <c r="I384" s="158"/>
      <c r="J384" s="158"/>
      <c r="K384" s="158"/>
      <c r="L384" s="158"/>
      <c r="M384" s="158"/>
      <c r="N384" s="158"/>
      <c r="O384" s="158"/>
      <c r="P384" s="158"/>
      <c r="Q384" s="158"/>
      <c r="R384" s="158"/>
      <c r="S384" s="158"/>
      <c r="T384" s="158"/>
      <c r="U384" s="158"/>
      <c r="V384" s="158"/>
      <c r="W384" s="158"/>
      <c r="X384" s="158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132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90" t="s">
        <v>425</v>
      </c>
      <c r="D385" s="160"/>
      <c r="E385" s="161">
        <v>20</v>
      </c>
      <c r="F385" s="158"/>
      <c r="G385" s="158"/>
      <c r="H385" s="158"/>
      <c r="I385" s="158"/>
      <c r="J385" s="158"/>
      <c r="K385" s="158"/>
      <c r="L385" s="158"/>
      <c r="M385" s="158"/>
      <c r="N385" s="158"/>
      <c r="O385" s="158"/>
      <c r="P385" s="158"/>
      <c r="Q385" s="158"/>
      <c r="R385" s="158"/>
      <c r="S385" s="158"/>
      <c r="T385" s="158"/>
      <c r="U385" s="158"/>
      <c r="V385" s="158"/>
      <c r="W385" s="158"/>
      <c r="X385" s="158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132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ht="22.5" outlineLevel="1" x14ac:dyDescent="0.2">
      <c r="A386" s="171">
        <v>67</v>
      </c>
      <c r="B386" s="172" t="s">
        <v>436</v>
      </c>
      <c r="C386" s="189" t="s">
        <v>437</v>
      </c>
      <c r="D386" s="173" t="s">
        <v>209</v>
      </c>
      <c r="E386" s="174">
        <v>70</v>
      </c>
      <c r="F386" s="175"/>
      <c r="G386" s="176">
        <f>ROUND(E386*F386,2)</f>
        <v>0</v>
      </c>
      <c r="H386" s="175"/>
      <c r="I386" s="176">
        <f>ROUND(E386*H386,2)</f>
        <v>0</v>
      </c>
      <c r="J386" s="175"/>
      <c r="K386" s="176">
        <f>ROUND(E386*J386,2)</f>
        <v>0</v>
      </c>
      <c r="L386" s="176">
        <v>21</v>
      </c>
      <c r="M386" s="176">
        <f>G386*(1+L386/100)</f>
        <v>0</v>
      </c>
      <c r="N386" s="176">
        <v>0</v>
      </c>
      <c r="O386" s="176">
        <f>ROUND(E386*N386,2)</f>
        <v>0</v>
      </c>
      <c r="P386" s="176">
        <v>3.2000000000000001E-2</v>
      </c>
      <c r="Q386" s="176">
        <f>ROUND(E386*P386,2)</f>
        <v>2.2400000000000002</v>
      </c>
      <c r="R386" s="176" t="s">
        <v>423</v>
      </c>
      <c r="S386" s="176" t="s">
        <v>128</v>
      </c>
      <c r="T386" s="177" t="s">
        <v>128</v>
      </c>
      <c r="U386" s="158">
        <v>0.18</v>
      </c>
      <c r="V386" s="158">
        <f>ROUND(E386*U386,2)</f>
        <v>12.6</v>
      </c>
      <c r="W386" s="158"/>
      <c r="X386" s="158" t="s">
        <v>129</v>
      </c>
      <c r="Y386" s="148"/>
      <c r="Z386" s="148"/>
      <c r="AA386" s="148"/>
      <c r="AB386" s="148"/>
      <c r="AC386" s="148"/>
      <c r="AD386" s="148"/>
      <c r="AE386" s="148"/>
      <c r="AF386" s="148"/>
      <c r="AG386" s="148" t="s">
        <v>130</v>
      </c>
      <c r="AH386" s="148"/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90" t="s">
        <v>431</v>
      </c>
      <c r="D387" s="160"/>
      <c r="E387" s="161">
        <v>50</v>
      </c>
      <c r="F387" s="158"/>
      <c r="G387" s="158"/>
      <c r="H387" s="158"/>
      <c r="I387" s="158"/>
      <c r="J387" s="158"/>
      <c r="K387" s="158"/>
      <c r="L387" s="158"/>
      <c r="M387" s="158"/>
      <c r="N387" s="158"/>
      <c r="O387" s="158"/>
      <c r="P387" s="158"/>
      <c r="Q387" s="158"/>
      <c r="R387" s="158"/>
      <c r="S387" s="158"/>
      <c r="T387" s="158"/>
      <c r="U387" s="158"/>
      <c r="V387" s="158"/>
      <c r="W387" s="158"/>
      <c r="X387" s="158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132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190" t="s">
        <v>432</v>
      </c>
      <c r="D388" s="160"/>
      <c r="E388" s="161">
        <v>10</v>
      </c>
      <c r="F388" s="158"/>
      <c r="G388" s="158"/>
      <c r="H388" s="158"/>
      <c r="I388" s="158"/>
      <c r="J388" s="158"/>
      <c r="K388" s="158"/>
      <c r="L388" s="158"/>
      <c r="M388" s="158"/>
      <c r="N388" s="158"/>
      <c r="O388" s="158"/>
      <c r="P388" s="158"/>
      <c r="Q388" s="158"/>
      <c r="R388" s="158"/>
      <c r="S388" s="158"/>
      <c r="T388" s="158"/>
      <c r="U388" s="158"/>
      <c r="V388" s="158"/>
      <c r="W388" s="158"/>
      <c r="X388" s="158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132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55"/>
      <c r="B389" s="156"/>
      <c r="C389" s="190" t="s">
        <v>433</v>
      </c>
      <c r="D389" s="160"/>
      <c r="E389" s="161">
        <v>10</v>
      </c>
      <c r="F389" s="158"/>
      <c r="G389" s="158"/>
      <c r="H389" s="158"/>
      <c r="I389" s="158"/>
      <c r="J389" s="158"/>
      <c r="K389" s="158"/>
      <c r="L389" s="158"/>
      <c r="M389" s="158"/>
      <c r="N389" s="158"/>
      <c r="O389" s="158"/>
      <c r="P389" s="158"/>
      <c r="Q389" s="158"/>
      <c r="R389" s="158"/>
      <c r="S389" s="158"/>
      <c r="T389" s="158"/>
      <c r="U389" s="158"/>
      <c r="V389" s="158"/>
      <c r="W389" s="158"/>
      <c r="X389" s="158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132</v>
      </c>
      <c r="AH389" s="148">
        <v>0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ht="33.75" outlineLevel="1" x14ac:dyDescent="0.2">
      <c r="A390" s="171">
        <v>68</v>
      </c>
      <c r="B390" s="172" t="s">
        <v>438</v>
      </c>
      <c r="C390" s="189" t="s">
        <v>439</v>
      </c>
      <c r="D390" s="173" t="s">
        <v>209</v>
      </c>
      <c r="E390" s="174">
        <v>100</v>
      </c>
      <c r="F390" s="175"/>
      <c r="G390" s="176">
        <f>ROUND(E390*F390,2)</f>
        <v>0</v>
      </c>
      <c r="H390" s="175"/>
      <c r="I390" s="176">
        <f>ROUND(E390*H390,2)</f>
        <v>0</v>
      </c>
      <c r="J390" s="175"/>
      <c r="K390" s="176">
        <f>ROUND(E390*J390,2)</f>
        <v>0</v>
      </c>
      <c r="L390" s="176">
        <v>21</v>
      </c>
      <c r="M390" s="176">
        <f>G390*(1+L390/100)</f>
        <v>0</v>
      </c>
      <c r="N390" s="176">
        <v>6.9999999999999994E-5</v>
      </c>
      <c r="O390" s="176">
        <f>ROUND(E390*N390,2)</f>
        <v>0.01</v>
      </c>
      <c r="P390" s="176">
        <v>0</v>
      </c>
      <c r="Q390" s="176">
        <f>ROUND(E390*P390,2)</f>
        <v>0</v>
      </c>
      <c r="R390" s="176" t="s">
        <v>423</v>
      </c>
      <c r="S390" s="176" t="s">
        <v>128</v>
      </c>
      <c r="T390" s="177" t="s">
        <v>128</v>
      </c>
      <c r="U390" s="158">
        <v>0.34200000000000003</v>
      </c>
      <c r="V390" s="158">
        <f>ROUND(E390*U390,2)</f>
        <v>34.200000000000003</v>
      </c>
      <c r="W390" s="158"/>
      <c r="X390" s="158" t="s">
        <v>129</v>
      </c>
      <c r="Y390" s="148"/>
      <c r="Z390" s="148"/>
      <c r="AA390" s="148"/>
      <c r="AB390" s="148"/>
      <c r="AC390" s="148"/>
      <c r="AD390" s="148"/>
      <c r="AE390" s="148"/>
      <c r="AF390" s="148"/>
      <c r="AG390" s="148" t="s">
        <v>130</v>
      </c>
      <c r="AH390" s="148"/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90" t="s">
        <v>440</v>
      </c>
      <c r="D391" s="160"/>
      <c r="E391" s="161">
        <v>100</v>
      </c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  <c r="P391" s="158"/>
      <c r="Q391" s="158"/>
      <c r="R391" s="158"/>
      <c r="S391" s="158"/>
      <c r="T391" s="158"/>
      <c r="U391" s="158"/>
      <c r="V391" s="158"/>
      <c r="W391" s="158"/>
      <c r="X391" s="158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132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ht="33.75" outlineLevel="1" x14ac:dyDescent="0.2">
      <c r="A392" s="171">
        <v>69</v>
      </c>
      <c r="B392" s="172" t="s">
        <v>441</v>
      </c>
      <c r="C392" s="189" t="s">
        <v>442</v>
      </c>
      <c r="D392" s="173" t="s">
        <v>209</v>
      </c>
      <c r="E392" s="174">
        <v>290</v>
      </c>
      <c r="F392" s="175"/>
      <c r="G392" s="176">
        <f>ROUND(E392*F392,2)</f>
        <v>0</v>
      </c>
      <c r="H392" s="175"/>
      <c r="I392" s="176">
        <f>ROUND(E392*H392,2)</f>
        <v>0</v>
      </c>
      <c r="J392" s="175"/>
      <c r="K392" s="176">
        <f>ROUND(E392*J392,2)</f>
        <v>0</v>
      </c>
      <c r="L392" s="176">
        <v>21</v>
      </c>
      <c r="M392" s="176">
        <f>G392*(1+L392/100)</f>
        <v>0</v>
      </c>
      <c r="N392" s="176">
        <v>9.0000000000000006E-5</v>
      </c>
      <c r="O392" s="176">
        <f>ROUND(E392*N392,2)</f>
        <v>0.03</v>
      </c>
      <c r="P392" s="176">
        <v>0</v>
      </c>
      <c r="Q392" s="176">
        <f>ROUND(E392*P392,2)</f>
        <v>0</v>
      </c>
      <c r="R392" s="176" t="s">
        <v>423</v>
      </c>
      <c r="S392" s="176" t="s">
        <v>128</v>
      </c>
      <c r="T392" s="177" t="s">
        <v>128</v>
      </c>
      <c r="U392" s="158">
        <v>0.41599999999999998</v>
      </c>
      <c r="V392" s="158">
        <f>ROUND(E392*U392,2)</f>
        <v>120.64</v>
      </c>
      <c r="W392" s="158"/>
      <c r="X392" s="158" t="s">
        <v>129</v>
      </c>
      <c r="Y392" s="148"/>
      <c r="Z392" s="148"/>
      <c r="AA392" s="148"/>
      <c r="AB392" s="148"/>
      <c r="AC392" s="148"/>
      <c r="AD392" s="148"/>
      <c r="AE392" s="148"/>
      <c r="AF392" s="148"/>
      <c r="AG392" s="148" t="s">
        <v>130</v>
      </c>
      <c r="AH392" s="148"/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90" t="s">
        <v>443</v>
      </c>
      <c r="D393" s="160"/>
      <c r="E393" s="161">
        <v>250</v>
      </c>
      <c r="F393" s="158"/>
      <c r="G393" s="158"/>
      <c r="H393" s="158"/>
      <c r="I393" s="158"/>
      <c r="J393" s="158"/>
      <c r="K393" s="158"/>
      <c r="L393" s="158"/>
      <c r="M393" s="158"/>
      <c r="N393" s="158"/>
      <c r="O393" s="158"/>
      <c r="P393" s="158"/>
      <c r="Q393" s="158"/>
      <c r="R393" s="158"/>
      <c r="S393" s="158"/>
      <c r="T393" s="158"/>
      <c r="U393" s="158"/>
      <c r="V393" s="158"/>
      <c r="W393" s="158"/>
      <c r="X393" s="158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132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90" t="s">
        <v>444</v>
      </c>
      <c r="D394" s="160"/>
      <c r="E394" s="161">
        <v>20</v>
      </c>
      <c r="F394" s="158"/>
      <c r="G394" s="158"/>
      <c r="H394" s="158"/>
      <c r="I394" s="158"/>
      <c r="J394" s="158"/>
      <c r="K394" s="158"/>
      <c r="L394" s="158"/>
      <c r="M394" s="158"/>
      <c r="N394" s="158"/>
      <c r="O394" s="158"/>
      <c r="P394" s="158"/>
      <c r="Q394" s="158"/>
      <c r="R394" s="158"/>
      <c r="S394" s="158"/>
      <c r="T394" s="158"/>
      <c r="U394" s="158"/>
      <c r="V394" s="158"/>
      <c r="W394" s="158"/>
      <c r="X394" s="158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132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90" t="s">
        <v>445</v>
      </c>
      <c r="D395" s="160"/>
      <c r="E395" s="161">
        <v>20</v>
      </c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  <c r="P395" s="158"/>
      <c r="Q395" s="158"/>
      <c r="R395" s="158"/>
      <c r="S395" s="158"/>
      <c r="T395" s="158"/>
      <c r="U395" s="158"/>
      <c r="V395" s="158"/>
      <c r="W395" s="158"/>
      <c r="X395" s="15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132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ht="33.75" outlineLevel="1" x14ac:dyDescent="0.2">
      <c r="A396" s="171">
        <v>70</v>
      </c>
      <c r="B396" s="172" t="s">
        <v>446</v>
      </c>
      <c r="C396" s="189" t="s">
        <v>447</v>
      </c>
      <c r="D396" s="173" t="s">
        <v>209</v>
      </c>
      <c r="E396" s="174">
        <v>20</v>
      </c>
      <c r="F396" s="175"/>
      <c r="G396" s="176">
        <f>ROUND(E396*F396,2)</f>
        <v>0</v>
      </c>
      <c r="H396" s="175"/>
      <c r="I396" s="176">
        <f>ROUND(E396*H396,2)</f>
        <v>0</v>
      </c>
      <c r="J396" s="175"/>
      <c r="K396" s="176">
        <f>ROUND(E396*J396,2)</f>
        <v>0</v>
      </c>
      <c r="L396" s="176">
        <v>21</v>
      </c>
      <c r="M396" s="176">
        <f>G396*(1+L396/100)</f>
        <v>0</v>
      </c>
      <c r="N396" s="176">
        <v>1E-4</v>
      </c>
      <c r="O396" s="176">
        <f>ROUND(E396*N396,2)</f>
        <v>0</v>
      </c>
      <c r="P396" s="176">
        <v>0</v>
      </c>
      <c r="Q396" s="176">
        <f>ROUND(E396*P396,2)</f>
        <v>0</v>
      </c>
      <c r="R396" s="176" t="s">
        <v>423</v>
      </c>
      <c r="S396" s="176" t="s">
        <v>128</v>
      </c>
      <c r="T396" s="177" t="s">
        <v>128</v>
      </c>
      <c r="U396" s="158">
        <v>0.496</v>
      </c>
      <c r="V396" s="158">
        <f>ROUND(E396*U396,2)</f>
        <v>9.92</v>
      </c>
      <c r="W396" s="158"/>
      <c r="X396" s="158" t="s">
        <v>129</v>
      </c>
      <c r="Y396" s="148"/>
      <c r="Z396" s="148"/>
      <c r="AA396" s="148"/>
      <c r="AB396" s="148"/>
      <c r="AC396" s="148"/>
      <c r="AD396" s="148"/>
      <c r="AE396" s="148"/>
      <c r="AF396" s="148"/>
      <c r="AG396" s="148" t="s">
        <v>130</v>
      </c>
      <c r="AH396" s="148"/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190" t="s">
        <v>448</v>
      </c>
      <c r="D397" s="160"/>
      <c r="E397" s="161">
        <v>20</v>
      </c>
      <c r="F397" s="158"/>
      <c r="G397" s="158"/>
      <c r="H397" s="158"/>
      <c r="I397" s="158"/>
      <c r="J397" s="158"/>
      <c r="K397" s="158"/>
      <c r="L397" s="158"/>
      <c r="M397" s="158"/>
      <c r="N397" s="158"/>
      <c r="O397" s="158"/>
      <c r="P397" s="158"/>
      <c r="Q397" s="158"/>
      <c r="R397" s="158"/>
      <c r="S397" s="158"/>
      <c r="T397" s="158"/>
      <c r="U397" s="158"/>
      <c r="V397" s="158"/>
      <c r="W397" s="158"/>
      <c r="X397" s="158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132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ht="22.5" outlineLevel="1" x14ac:dyDescent="0.2">
      <c r="A398" s="171">
        <v>71</v>
      </c>
      <c r="B398" s="172" t="s">
        <v>449</v>
      </c>
      <c r="C398" s="189" t="s">
        <v>450</v>
      </c>
      <c r="D398" s="173" t="s">
        <v>126</v>
      </c>
      <c r="E398" s="174">
        <v>1202.0815299999999</v>
      </c>
      <c r="F398" s="175"/>
      <c r="G398" s="176">
        <f>ROUND(E398*F398,2)</f>
        <v>0</v>
      </c>
      <c r="H398" s="175"/>
      <c r="I398" s="176">
        <f>ROUND(E398*H398,2)</f>
        <v>0</v>
      </c>
      <c r="J398" s="175"/>
      <c r="K398" s="176">
        <f>ROUND(E398*J398,2)</f>
        <v>0</v>
      </c>
      <c r="L398" s="176">
        <v>21</v>
      </c>
      <c r="M398" s="176">
        <f>G398*(1+L398/100)</f>
        <v>0</v>
      </c>
      <c r="N398" s="176">
        <v>4.0299999999999997E-3</v>
      </c>
      <c r="O398" s="176">
        <f>ROUND(E398*N398,2)</f>
        <v>4.84</v>
      </c>
      <c r="P398" s="176">
        <v>0</v>
      </c>
      <c r="Q398" s="176">
        <f>ROUND(E398*P398,2)</f>
        <v>0</v>
      </c>
      <c r="R398" s="176" t="s">
        <v>423</v>
      </c>
      <c r="S398" s="176" t="s">
        <v>128</v>
      </c>
      <c r="T398" s="177" t="s">
        <v>128</v>
      </c>
      <c r="U398" s="158">
        <v>0.156</v>
      </c>
      <c r="V398" s="158">
        <f>ROUND(E398*U398,2)</f>
        <v>187.52</v>
      </c>
      <c r="W398" s="158"/>
      <c r="X398" s="158" t="s">
        <v>129</v>
      </c>
      <c r="Y398" s="148"/>
      <c r="Z398" s="148"/>
      <c r="AA398" s="148"/>
      <c r="AB398" s="148"/>
      <c r="AC398" s="148"/>
      <c r="AD398" s="148"/>
      <c r="AE398" s="148"/>
      <c r="AF398" s="148"/>
      <c r="AG398" s="148" t="s">
        <v>130</v>
      </c>
      <c r="AH398" s="148"/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190" t="s">
        <v>451</v>
      </c>
      <c r="D399" s="160"/>
      <c r="E399" s="161">
        <v>1202.08</v>
      </c>
      <c r="F399" s="158"/>
      <c r="G399" s="158"/>
      <c r="H399" s="158"/>
      <c r="I399" s="158"/>
      <c r="J399" s="158"/>
      <c r="K399" s="158"/>
      <c r="L399" s="158"/>
      <c r="M399" s="158"/>
      <c r="N399" s="158"/>
      <c r="O399" s="158"/>
      <c r="P399" s="158"/>
      <c r="Q399" s="158"/>
      <c r="R399" s="158"/>
      <c r="S399" s="158"/>
      <c r="T399" s="158"/>
      <c r="U399" s="158"/>
      <c r="V399" s="158"/>
      <c r="W399" s="158"/>
      <c r="X399" s="158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132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71">
        <v>72</v>
      </c>
      <c r="B400" s="172" t="s">
        <v>452</v>
      </c>
      <c r="C400" s="189" t="s">
        <v>453</v>
      </c>
      <c r="D400" s="173" t="s">
        <v>126</v>
      </c>
      <c r="E400" s="174">
        <v>1202.0815299999999</v>
      </c>
      <c r="F400" s="175"/>
      <c r="G400" s="176">
        <f>ROUND(E400*F400,2)</f>
        <v>0</v>
      </c>
      <c r="H400" s="175"/>
      <c r="I400" s="176">
        <f>ROUND(E400*H400,2)</f>
        <v>0</v>
      </c>
      <c r="J400" s="175"/>
      <c r="K400" s="176">
        <f>ROUND(E400*J400,2)</f>
        <v>0</v>
      </c>
      <c r="L400" s="176">
        <v>21</v>
      </c>
      <c r="M400" s="176">
        <f>G400*(1+L400/100)</f>
        <v>0</v>
      </c>
      <c r="N400" s="176">
        <v>0</v>
      </c>
      <c r="O400" s="176">
        <f>ROUND(E400*N400,2)</f>
        <v>0</v>
      </c>
      <c r="P400" s="176">
        <v>0</v>
      </c>
      <c r="Q400" s="176">
        <f>ROUND(E400*P400,2)</f>
        <v>0</v>
      </c>
      <c r="R400" s="176" t="s">
        <v>423</v>
      </c>
      <c r="S400" s="176" t="s">
        <v>128</v>
      </c>
      <c r="T400" s="177" t="s">
        <v>128</v>
      </c>
      <c r="U400" s="158">
        <v>5.5E-2</v>
      </c>
      <c r="V400" s="158">
        <f>ROUND(E400*U400,2)</f>
        <v>66.11</v>
      </c>
      <c r="W400" s="158"/>
      <c r="X400" s="158" t="s">
        <v>129</v>
      </c>
      <c r="Y400" s="148"/>
      <c r="Z400" s="148"/>
      <c r="AA400" s="148"/>
      <c r="AB400" s="148"/>
      <c r="AC400" s="148"/>
      <c r="AD400" s="148"/>
      <c r="AE400" s="148"/>
      <c r="AF400" s="148"/>
      <c r="AG400" s="148" t="s">
        <v>130</v>
      </c>
      <c r="AH400" s="148"/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90" t="s">
        <v>454</v>
      </c>
      <c r="D401" s="160"/>
      <c r="E401" s="161">
        <v>1202.08</v>
      </c>
      <c r="F401" s="158"/>
      <c r="G401" s="158"/>
      <c r="H401" s="158"/>
      <c r="I401" s="158"/>
      <c r="J401" s="158"/>
      <c r="K401" s="158"/>
      <c r="L401" s="158"/>
      <c r="M401" s="158"/>
      <c r="N401" s="158"/>
      <c r="O401" s="158"/>
      <c r="P401" s="158"/>
      <c r="Q401" s="158"/>
      <c r="R401" s="158"/>
      <c r="S401" s="158"/>
      <c r="T401" s="158"/>
      <c r="U401" s="158"/>
      <c r="V401" s="158"/>
      <c r="W401" s="158"/>
      <c r="X401" s="158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132</v>
      </c>
      <c r="AH401" s="148">
        <v>5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ht="22.5" outlineLevel="1" x14ac:dyDescent="0.2">
      <c r="A402" s="171">
        <v>73</v>
      </c>
      <c r="B402" s="172" t="s">
        <v>455</v>
      </c>
      <c r="C402" s="189" t="s">
        <v>456</v>
      </c>
      <c r="D402" s="173" t="s">
        <v>126</v>
      </c>
      <c r="E402" s="174">
        <v>1202.0815299999999</v>
      </c>
      <c r="F402" s="175"/>
      <c r="G402" s="176">
        <f>ROUND(E402*F402,2)</f>
        <v>0</v>
      </c>
      <c r="H402" s="175"/>
      <c r="I402" s="176">
        <f>ROUND(E402*H402,2)</f>
        <v>0</v>
      </c>
      <c r="J402" s="175"/>
      <c r="K402" s="176">
        <f>ROUND(E402*J402,2)</f>
        <v>0</v>
      </c>
      <c r="L402" s="176">
        <v>21</v>
      </c>
      <c r="M402" s="176">
        <f>G402*(1+L402/100)</f>
        <v>0</v>
      </c>
      <c r="N402" s="176">
        <v>0</v>
      </c>
      <c r="O402" s="176">
        <f>ROUND(E402*N402,2)</f>
        <v>0</v>
      </c>
      <c r="P402" s="176">
        <v>5.0000000000000001E-3</v>
      </c>
      <c r="Q402" s="176">
        <f>ROUND(E402*P402,2)</f>
        <v>6.01</v>
      </c>
      <c r="R402" s="176" t="s">
        <v>423</v>
      </c>
      <c r="S402" s="176" t="s">
        <v>128</v>
      </c>
      <c r="T402" s="177" t="s">
        <v>128</v>
      </c>
      <c r="U402" s="158">
        <v>0.05</v>
      </c>
      <c r="V402" s="158">
        <f>ROUND(E402*U402,2)</f>
        <v>60.1</v>
      </c>
      <c r="W402" s="158"/>
      <c r="X402" s="158" t="s">
        <v>129</v>
      </c>
      <c r="Y402" s="148"/>
      <c r="Z402" s="148"/>
      <c r="AA402" s="148"/>
      <c r="AB402" s="148"/>
      <c r="AC402" s="148"/>
      <c r="AD402" s="148"/>
      <c r="AE402" s="148"/>
      <c r="AF402" s="148"/>
      <c r="AG402" s="148" t="s">
        <v>130</v>
      </c>
      <c r="AH402" s="148"/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90" t="s">
        <v>454</v>
      </c>
      <c r="D403" s="160"/>
      <c r="E403" s="161">
        <v>1202.08</v>
      </c>
      <c r="F403" s="158"/>
      <c r="G403" s="158"/>
      <c r="H403" s="158"/>
      <c r="I403" s="158"/>
      <c r="J403" s="158"/>
      <c r="K403" s="158"/>
      <c r="L403" s="158"/>
      <c r="M403" s="158"/>
      <c r="N403" s="158"/>
      <c r="O403" s="158"/>
      <c r="P403" s="158"/>
      <c r="Q403" s="158"/>
      <c r="R403" s="158"/>
      <c r="S403" s="158"/>
      <c r="T403" s="158"/>
      <c r="U403" s="158"/>
      <c r="V403" s="158"/>
      <c r="W403" s="158"/>
      <c r="X403" s="15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132</v>
      </c>
      <c r="AH403" s="148">
        <v>5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ht="22.5" outlineLevel="1" x14ac:dyDescent="0.2">
      <c r="A404" s="171">
        <v>74</v>
      </c>
      <c r="B404" s="172" t="s">
        <v>457</v>
      </c>
      <c r="C404" s="189" t="s">
        <v>458</v>
      </c>
      <c r="D404" s="173" t="s">
        <v>126</v>
      </c>
      <c r="E404" s="174">
        <v>1202.0815299999999</v>
      </c>
      <c r="F404" s="175"/>
      <c r="G404" s="176">
        <f>ROUND(E404*F404,2)</f>
        <v>0</v>
      </c>
      <c r="H404" s="175"/>
      <c r="I404" s="176">
        <f>ROUND(E404*H404,2)</f>
        <v>0</v>
      </c>
      <c r="J404" s="175"/>
      <c r="K404" s="176">
        <f>ROUND(E404*J404,2)</f>
        <v>0</v>
      </c>
      <c r="L404" s="176">
        <v>21</v>
      </c>
      <c r="M404" s="176">
        <f>G404*(1+L404/100)</f>
        <v>0</v>
      </c>
      <c r="N404" s="176">
        <v>0</v>
      </c>
      <c r="O404" s="176">
        <f>ROUND(E404*N404,2)</f>
        <v>0</v>
      </c>
      <c r="P404" s="176">
        <v>1.4499999999999999E-3</v>
      </c>
      <c r="Q404" s="176">
        <f>ROUND(E404*P404,2)</f>
        <v>1.74</v>
      </c>
      <c r="R404" s="176" t="s">
        <v>423</v>
      </c>
      <c r="S404" s="176" t="s">
        <v>128</v>
      </c>
      <c r="T404" s="177" t="s">
        <v>128</v>
      </c>
      <c r="U404" s="158">
        <v>0.04</v>
      </c>
      <c r="V404" s="158">
        <f>ROUND(E404*U404,2)</f>
        <v>48.08</v>
      </c>
      <c r="W404" s="158"/>
      <c r="X404" s="158" t="s">
        <v>129</v>
      </c>
      <c r="Y404" s="148"/>
      <c r="Z404" s="148"/>
      <c r="AA404" s="148"/>
      <c r="AB404" s="148"/>
      <c r="AC404" s="148"/>
      <c r="AD404" s="148"/>
      <c r="AE404" s="148"/>
      <c r="AF404" s="148"/>
      <c r="AG404" s="148" t="s">
        <v>130</v>
      </c>
      <c r="AH404" s="148"/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90" t="s">
        <v>454</v>
      </c>
      <c r="D405" s="160"/>
      <c r="E405" s="161">
        <v>1202.08</v>
      </c>
      <c r="F405" s="158"/>
      <c r="G405" s="158"/>
      <c r="H405" s="158"/>
      <c r="I405" s="158"/>
      <c r="J405" s="158"/>
      <c r="K405" s="158"/>
      <c r="L405" s="158"/>
      <c r="M405" s="158"/>
      <c r="N405" s="158"/>
      <c r="O405" s="158"/>
      <c r="P405" s="158"/>
      <c r="Q405" s="158"/>
      <c r="R405" s="158"/>
      <c r="S405" s="158"/>
      <c r="T405" s="158"/>
      <c r="U405" s="158"/>
      <c r="V405" s="158"/>
      <c r="W405" s="158"/>
      <c r="X405" s="15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132</v>
      </c>
      <c r="AH405" s="148">
        <v>5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71">
        <v>75</v>
      </c>
      <c r="B406" s="172" t="s">
        <v>459</v>
      </c>
      <c r="C406" s="189" t="s">
        <v>460</v>
      </c>
      <c r="D406" s="173" t="s">
        <v>461</v>
      </c>
      <c r="E406" s="174">
        <v>38.787759999999999</v>
      </c>
      <c r="F406" s="175"/>
      <c r="G406" s="176">
        <f>ROUND(E406*F406,2)</f>
        <v>0</v>
      </c>
      <c r="H406" s="175"/>
      <c r="I406" s="176">
        <f>ROUND(E406*H406,2)</f>
        <v>0</v>
      </c>
      <c r="J406" s="175"/>
      <c r="K406" s="176">
        <f>ROUND(E406*J406,2)</f>
        <v>0</v>
      </c>
      <c r="L406" s="176">
        <v>21</v>
      </c>
      <c r="M406" s="176">
        <f>G406*(1+L406/100)</f>
        <v>0</v>
      </c>
      <c r="N406" s="176">
        <v>2.3570000000000001E-2</v>
      </c>
      <c r="O406" s="176">
        <f>ROUND(E406*N406,2)</f>
        <v>0.91</v>
      </c>
      <c r="P406" s="176">
        <v>0</v>
      </c>
      <c r="Q406" s="176">
        <f>ROUND(E406*P406,2)</f>
        <v>0</v>
      </c>
      <c r="R406" s="176" t="s">
        <v>423</v>
      </c>
      <c r="S406" s="176" t="s">
        <v>128</v>
      </c>
      <c r="T406" s="177" t="s">
        <v>128</v>
      </c>
      <c r="U406" s="158">
        <v>0</v>
      </c>
      <c r="V406" s="158">
        <f>ROUND(E406*U406,2)</f>
        <v>0</v>
      </c>
      <c r="W406" s="158"/>
      <c r="X406" s="158" t="s">
        <v>129</v>
      </c>
      <c r="Y406" s="148"/>
      <c r="Z406" s="148"/>
      <c r="AA406" s="148"/>
      <c r="AB406" s="148"/>
      <c r="AC406" s="148"/>
      <c r="AD406" s="148"/>
      <c r="AE406" s="148"/>
      <c r="AF406" s="148"/>
      <c r="AG406" s="148" t="s">
        <v>130</v>
      </c>
      <c r="AH406" s="148"/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90" t="s">
        <v>462</v>
      </c>
      <c r="D407" s="160"/>
      <c r="E407" s="161"/>
      <c r="F407" s="158"/>
      <c r="G407" s="158"/>
      <c r="H407" s="158"/>
      <c r="I407" s="158"/>
      <c r="J407" s="158"/>
      <c r="K407" s="158"/>
      <c r="L407" s="158"/>
      <c r="M407" s="158"/>
      <c r="N407" s="158"/>
      <c r="O407" s="158"/>
      <c r="P407" s="158"/>
      <c r="Q407" s="158"/>
      <c r="R407" s="158"/>
      <c r="S407" s="158"/>
      <c r="T407" s="158"/>
      <c r="U407" s="158"/>
      <c r="V407" s="158"/>
      <c r="W407" s="158"/>
      <c r="X407" s="158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132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90" t="s">
        <v>463</v>
      </c>
      <c r="D408" s="160"/>
      <c r="E408" s="161">
        <v>2.98</v>
      </c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  <c r="Q408" s="158"/>
      <c r="R408" s="158"/>
      <c r="S408" s="158"/>
      <c r="T408" s="158"/>
      <c r="U408" s="158"/>
      <c r="V408" s="158"/>
      <c r="W408" s="158"/>
      <c r="X408" s="158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132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90" t="s">
        <v>464</v>
      </c>
      <c r="D409" s="160"/>
      <c r="E409" s="161">
        <v>0.48</v>
      </c>
      <c r="F409" s="158"/>
      <c r="G409" s="158"/>
      <c r="H409" s="158"/>
      <c r="I409" s="158"/>
      <c r="J409" s="158"/>
      <c r="K409" s="158"/>
      <c r="L409" s="158"/>
      <c r="M409" s="158"/>
      <c r="N409" s="158"/>
      <c r="O409" s="158"/>
      <c r="P409" s="158"/>
      <c r="Q409" s="158"/>
      <c r="R409" s="158"/>
      <c r="S409" s="158"/>
      <c r="T409" s="158"/>
      <c r="U409" s="158"/>
      <c r="V409" s="158"/>
      <c r="W409" s="158"/>
      <c r="X409" s="158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132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90" t="s">
        <v>465</v>
      </c>
      <c r="D410" s="160"/>
      <c r="E410" s="161">
        <v>0.69</v>
      </c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  <c r="Q410" s="158"/>
      <c r="R410" s="158"/>
      <c r="S410" s="158"/>
      <c r="T410" s="158"/>
      <c r="U410" s="158"/>
      <c r="V410" s="158"/>
      <c r="W410" s="158"/>
      <c r="X410" s="15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132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90" t="s">
        <v>466</v>
      </c>
      <c r="D411" s="160"/>
      <c r="E411" s="161">
        <v>1.51</v>
      </c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  <c r="P411" s="158"/>
      <c r="Q411" s="158"/>
      <c r="R411" s="158"/>
      <c r="S411" s="158"/>
      <c r="T411" s="158"/>
      <c r="U411" s="158"/>
      <c r="V411" s="158"/>
      <c r="W411" s="158"/>
      <c r="X411" s="15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132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90" t="s">
        <v>467</v>
      </c>
      <c r="D412" s="160"/>
      <c r="E412" s="161">
        <v>0.28000000000000003</v>
      </c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  <c r="P412" s="158"/>
      <c r="Q412" s="158"/>
      <c r="R412" s="158"/>
      <c r="S412" s="158"/>
      <c r="T412" s="158"/>
      <c r="U412" s="158"/>
      <c r="V412" s="158"/>
      <c r="W412" s="158"/>
      <c r="X412" s="158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132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55"/>
      <c r="B413" s="156"/>
      <c r="C413" s="190" t="s">
        <v>135</v>
      </c>
      <c r="D413" s="160"/>
      <c r="E413" s="161"/>
      <c r="F413" s="158"/>
      <c r="G413" s="158"/>
      <c r="H413" s="158"/>
      <c r="I413" s="158"/>
      <c r="J413" s="158"/>
      <c r="K413" s="158"/>
      <c r="L413" s="158"/>
      <c r="M413" s="158"/>
      <c r="N413" s="158"/>
      <c r="O413" s="158"/>
      <c r="P413" s="158"/>
      <c r="Q413" s="158"/>
      <c r="R413" s="158"/>
      <c r="S413" s="158"/>
      <c r="T413" s="158"/>
      <c r="U413" s="158"/>
      <c r="V413" s="158"/>
      <c r="W413" s="158"/>
      <c r="X413" s="158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132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90" t="s">
        <v>468</v>
      </c>
      <c r="D414" s="160"/>
      <c r="E414" s="161"/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132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90" t="s">
        <v>469</v>
      </c>
      <c r="D415" s="160"/>
      <c r="E415" s="161">
        <v>2.21</v>
      </c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  <c r="P415" s="158"/>
      <c r="Q415" s="158"/>
      <c r="R415" s="158"/>
      <c r="S415" s="158"/>
      <c r="T415" s="158"/>
      <c r="U415" s="158"/>
      <c r="V415" s="158"/>
      <c r="W415" s="158"/>
      <c r="X415" s="15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132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90" t="s">
        <v>470</v>
      </c>
      <c r="D416" s="160"/>
      <c r="E416" s="161">
        <v>0.31</v>
      </c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P416" s="158"/>
      <c r="Q416" s="158"/>
      <c r="R416" s="158"/>
      <c r="S416" s="158"/>
      <c r="T416" s="158"/>
      <c r="U416" s="158"/>
      <c r="V416" s="158"/>
      <c r="W416" s="158"/>
      <c r="X416" s="158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132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90" t="s">
        <v>471</v>
      </c>
      <c r="D417" s="160"/>
      <c r="E417" s="161">
        <v>0.44</v>
      </c>
      <c r="F417" s="158"/>
      <c r="G417" s="158"/>
      <c r="H417" s="158"/>
      <c r="I417" s="158"/>
      <c r="J417" s="158"/>
      <c r="K417" s="158"/>
      <c r="L417" s="158"/>
      <c r="M417" s="158"/>
      <c r="N417" s="158"/>
      <c r="O417" s="158"/>
      <c r="P417" s="158"/>
      <c r="Q417" s="158"/>
      <c r="R417" s="158"/>
      <c r="S417" s="158"/>
      <c r="T417" s="158"/>
      <c r="U417" s="158"/>
      <c r="V417" s="158"/>
      <c r="W417" s="158"/>
      <c r="X417" s="158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132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90" t="s">
        <v>135</v>
      </c>
      <c r="D418" s="160"/>
      <c r="E418" s="161"/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  <c r="P418" s="158"/>
      <c r="Q418" s="158"/>
      <c r="R418" s="158"/>
      <c r="S418" s="158"/>
      <c r="T418" s="158"/>
      <c r="U418" s="158"/>
      <c r="V418" s="158"/>
      <c r="W418" s="158"/>
      <c r="X418" s="158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132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/>
      <c r="B419" s="156"/>
      <c r="C419" s="190" t="s">
        <v>472</v>
      </c>
      <c r="D419" s="160"/>
      <c r="E419" s="161"/>
      <c r="F419" s="158"/>
      <c r="G419" s="158"/>
      <c r="H419" s="158"/>
      <c r="I419" s="158"/>
      <c r="J419" s="158"/>
      <c r="K419" s="158"/>
      <c r="L419" s="158"/>
      <c r="M419" s="158"/>
      <c r="N419" s="158"/>
      <c r="O419" s="158"/>
      <c r="P419" s="158"/>
      <c r="Q419" s="158"/>
      <c r="R419" s="158"/>
      <c r="S419" s="158"/>
      <c r="T419" s="158"/>
      <c r="U419" s="158"/>
      <c r="V419" s="158"/>
      <c r="W419" s="158"/>
      <c r="X419" s="158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132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55"/>
      <c r="B420" s="156"/>
      <c r="C420" s="190" t="s">
        <v>473</v>
      </c>
      <c r="D420" s="160"/>
      <c r="E420" s="161">
        <v>1.1200000000000001</v>
      </c>
      <c r="F420" s="158"/>
      <c r="G420" s="158"/>
      <c r="H420" s="158"/>
      <c r="I420" s="158"/>
      <c r="J420" s="158"/>
      <c r="K420" s="158"/>
      <c r="L420" s="158"/>
      <c r="M420" s="158"/>
      <c r="N420" s="158"/>
      <c r="O420" s="158"/>
      <c r="P420" s="158"/>
      <c r="Q420" s="158"/>
      <c r="R420" s="158"/>
      <c r="S420" s="158"/>
      <c r="T420" s="158"/>
      <c r="U420" s="158"/>
      <c r="V420" s="158"/>
      <c r="W420" s="158"/>
      <c r="X420" s="158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132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190" t="s">
        <v>135</v>
      </c>
      <c r="D421" s="160"/>
      <c r="E421" s="161"/>
      <c r="F421" s="158"/>
      <c r="G421" s="158"/>
      <c r="H421" s="158"/>
      <c r="I421" s="158"/>
      <c r="J421" s="158"/>
      <c r="K421" s="158"/>
      <c r="L421" s="158"/>
      <c r="M421" s="158"/>
      <c r="N421" s="158"/>
      <c r="O421" s="158"/>
      <c r="P421" s="158"/>
      <c r="Q421" s="158"/>
      <c r="R421" s="158"/>
      <c r="S421" s="158"/>
      <c r="T421" s="158"/>
      <c r="U421" s="158"/>
      <c r="V421" s="158"/>
      <c r="W421" s="158"/>
      <c r="X421" s="158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132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55"/>
      <c r="B422" s="156"/>
      <c r="C422" s="190" t="s">
        <v>474</v>
      </c>
      <c r="D422" s="160"/>
      <c r="E422" s="161"/>
      <c r="F422" s="158"/>
      <c r="G422" s="158"/>
      <c r="H422" s="158"/>
      <c r="I422" s="158"/>
      <c r="J422" s="158"/>
      <c r="K422" s="158"/>
      <c r="L422" s="158"/>
      <c r="M422" s="158"/>
      <c r="N422" s="158"/>
      <c r="O422" s="158"/>
      <c r="P422" s="158"/>
      <c r="Q422" s="158"/>
      <c r="R422" s="158"/>
      <c r="S422" s="158"/>
      <c r="T422" s="158"/>
      <c r="U422" s="158"/>
      <c r="V422" s="158"/>
      <c r="W422" s="158"/>
      <c r="X422" s="158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132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90" t="s">
        <v>475</v>
      </c>
      <c r="D423" s="160"/>
      <c r="E423" s="161">
        <v>5.2</v>
      </c>
      <c r="F423" s="158"/>
      <c r="G423" s="158"/>
      <c r="H423" s="158"/>
      <c r="I423" s="158"/>
      <c r="J423" s="158"/>
      <c r="K423" s="158"/>
      <c r="L423" s="158"/>
      <c r="M423" s="158"/>
      <c r="N423" s="158"/>
      <c r="O423" s="158"/>
      <c r="P423" s="158"/>
      <c r="Q423" s="158"/>
      <c r="R423" s="158"/>
      <c r="S423" s="158"/>
      <c r="T423" s="158"/>
      <c r="U423" s="158"/>
      <c r="V423" s="158"/>
      <c r="W423" s="158"/>
      <c r="X423" s="158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132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90" t="s">
        <v>476</v>
      </c>
      <c r="D424" s="160"/>
      <c r="E424" s="161">
        <v>0.32</v>
      </c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  <c r="Q424" s="158"/>
      <c r="R424" s="158"/>
      <c r="S424" s="158"/>
      <c r="T424" s="158"/>
      <c r="U424" s="158"/>
      <c r="V424" s="158"/>
      <c r="W424" s="158"/>
      <c r="X424" s="158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132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55"/>
      <c r="B425" s="156"/>
      <c r="C425" s="190" t="s">
        <v>477</v>
      </c>
      <c r="D425" s="160"/>
      <c r="E425" s="161">
        <v>0.32</v>
      </c>
      <c r="F425" s="158"/>
      <c r="G425" s="158"/>
      <c r="H425" s="158"/>
      <c r="I425" s="158"/>
      <c r="J425" s="158"/>
      <c r="K425" s="158"/>
      <c r="L425" s="158"/>
      <c r="M425" s="158"/>
      <c r="N425" s="158"/>
      <c r="O425" s="158"/>
      <c r="P425" s="158"/>
      <c r="Q425" s="158"/>
      <c r="R425" s="158"/>
      <c r="S425" s="158"/>
      <c r="T425" s="158"/>
      <c r="U425" s="158"/>
      <c r="V425" s="158"/>
      <c r="W425" s="158"/>
      <c r="X425" s="158"/>
      <c r="Y425" s="148"/>
      <c r="Z425" s="148"/>
      <c r="AA425" s="148"/>
      <c r="AB425" s="148"/>
      <c r="AC425" s="148"/>
      <c r="AD425" s="148"/>
      <c r="AE425" s="148"/>
      <c r="AF425" s="148"/>
      <c r="AG425" s="148" t="s">
        <v>132</v>
      </c>
      <c r="AH425" s="148">
        <v>0</v>
      </c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90" t="s">
        <v>135</v>
      </c>
      <c r="D426" s="160"/>
      <c r="E426" s="161"/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  <c r="P426" s="158"/>
      <c r="Q426" s="158"/>
      <c r="R426" s="158"/>
      <c r="S426" s="158"/>
      <c r="T426" s="158"/>
      <c r="U426" s="158"/>
      <c r="V426" s="158"/>
      <c r="W426" s="158"/>
      <c r="X426" s="158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132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90" t="s">
        <v>478</v>
      </c>
      <c r="D427" s="160"/>
      <c r="E427" s="161"/>
      <c r="F427" s="158"/>
      <c r="G427" s="158"/>
      <c r="H427" s="158"/>
      <c r="I427" s="158"/>
      <c r="J427" s="158"/>
      <c r="K427" s="158"/>
      <c r="L427" s="158"/>
      <c r="M427" s="158"/>
      <c r="N427" s="158"/>
      <c r="O427" s="158"/>
      <c r="P427" s="158"/>
      <c r="Q427" s="158"/>
      <c r="R427" s="158"/>
      <c r="S427" s="158"/>
      <c r="T427" s="158"/>
      <c r="U427" s="158"/>
      <c r="V427" s="158"/>
      <c r="W427" s="158"/>
      <c r="X427" s="158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132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90" t="s">
        <v>479</v>
      </c>
      <c r="D428" s="160"/>
      <c r="E428" s="161">
        <v>0.53</v>
      </c>
      <c r="F428" s="158"/>
      <c r="G428" s="158"/>
      <c r="H428" s="158"/>
      <c r="I428" s="158"/>
      <c r="J428" s="158"/>
      <c r="K428" s="158"/>
      <c r="L428" s="158"/>
      <c r="M428" s="158"/>
      <c r="N428" s="158"/>
      <c r="O428" s="158"/>
      <c r="P428" s="158"/>
      <c r="Q428" s="158"/>
      <c r="R428" s="158"/>
      <c r="S428" s="158"/>
      <c r="T428" s="158"/>
      <c r="U428" s="158"/>
      <c r="V428" s="158"/>
      <c r="W428" s="158"/>
      <c r="X428" s="158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132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90" t="s">
        <v>135</v>
      </c>
      <c r="D429" s="160"/>
      <c r="E429" s="161"/>
      <c r="F429" s="158"/>
      <c r="G429" s="158"/>
      <c r="H429" s="158"/>
      <c r="I429" s="158"/>
      <c r="J429" s="158"/>
      <c r="K429" s="158"/>
      <c r="L429" s="158"/>
      <c r="M429" s="158"/>
      <c r="N429" s="158"/>
      <c r="O429" s="158"/>
      <c r="P429" s="158"/>
      <c r="Q429" s="158"/>
      <c r="R429" s="158"/>
      <c r="S429" s="158"/>
      <c r="T429" s="158"/>
      <c r="U429" s="158"/>
      <c r="V429" s="158"/>
      <c r="W429" s="158"/>
      <c r="X429" s="158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132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55"/>
      <c r="B430" s="156"/>
      <c r="C430" s="190" t="s">
        <v>480</v>
      </c>
      <c r="D430" s="160"/>
      <c r="E430" s="161">
        <v>3.31</v>
      </c>
      <c r="F430" s="158"/>
      <c r="G430" s="158"/>
      <c r="H430" s="158"/>
      <c r="I430" s="158"/>
      <c r="J430" s="158"/>
      <c r="K430" s="158"/>
      <c r="L430" s="158"/>
      <c r="M430" s="158"/>
      <c r="N430" s="158"/>
      <c r="O430" s="158"/>
      <c r="P430" s="158"/>
      <c r="Q430" s="158"/>
      <c r="R430" s="158"/>
      <c r="S430" s="158"/>
      <c r="T430" s="158"/>
      <c r="U430" s="158"/>
      <c r="V430" s="158"/>
      <c r="W430" s="158"/>
      <c r="X430" s="158"/>
      <c r="Y430" s="148"/>
      <c r="Z430" s="148"/>
      <c r="AA430" s="148"/>
      <c r="AB430" s="148"/>
      <c r="AC430" s="148"/>
      <c r="AD430" s="148"/>
      <c r="AE430" s="148"/>
      <c r="AF430" s="148"/>
      <c r="AG430" s="148" t="s">
        <v>132</v>
      </c>
      <c r="AH430" s="148">
        <v>0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190" t="s">
        <v>481</v>
      </c>
      <c r="D431" s="160"/>
      <c r="E431" s="161">
        <v>0.12</v>
      </c>
      <c r="F431" s="158"/>
      <c r="G431" s="158"/>
      <c r="H431" s="158"/>
      <c r="I431" s="158"/>
      <c r="J431" s="158"/>
      <c r="K431" s="158"/>
      <c r="L431" s="158"/>
      <c r="M431" s="158"/>
      <c r="N431" s="158"/>
      <c r="O431" s="158"/>
      <c r="P431" s="158"/>
      <c r="Q431" s="158"/>
      <c r="R431" s="158"/>
      <c r="S431" s="158"/>
      <c r="T431" s="158"/>
      <c r="U431" s="158"/>
      <c r="V431" s="158"/>
      <c r="W431" s="158"/>
      <c r="X431" s="158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132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190" t="s">
        <v>135</v>
      </c>
      <c r="D432" s="160"/>
      <c r="E432" s="161"/>
      <c r="F432" s="158"/>
      <c r="G432" s="158"/>
      <c r="H432" s="158"/>
      <c r="I432" s="158"/>
      <c r="J432" s="158"/>
      <c r="K432" s="158"/>
      <c r="L432" s="158"/>
      <c r="M432" s="158"/>
      <c r="N432" s="158"/>
      <c r="O432" s="158"/>
      <c r="P432" s="158"/>
      <c r="Q432" s="158"/>
      <c r="R432" s="158"/>
      <c r="S432" s="158"/>
      <c r="T432" s="158"/>
      <c r="U432" s="158"/>
      <c r="V432" s="158"/>
      <c r="W432" s="158"/>
      <c r="X432" s="158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132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190" t="s">
        <v>482</v>
      </c>
      <c r="D433" s="160"/>
      <c r="E433" s="161">
        <v>6.74</v>
      </c>
      <c r="F433" s="158"/>
      <c r="G433" s="158"/>
      <c r="H433" s="158"/>
      <c r="I433" s="158"/>
      <c r="J433" s="158"/>
      <c r="K433" s="158"/>
      <c r="L433" s="158"/>
      <c r="M433" s="158"/>
      <c r="N433" s="158"/>
      <c r="O433" s="158"/>
      <c r="P433" s="158"/>
      <c r="Q433" s="158"/>
      <c r="R433" s="158"/>
      <c r="S433" s="158"/>
      <c r="T433" s="158"/>
      <c r="U433" s="158"/>
      <c r="V433" s="158"/>
      <c r="W433" s="158"/>
      <c r="X433" s="158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132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90" t="s">
        <v>483</v>
      </c>
      <c r="D434" s="160"/>
      <c r="E434" s="161">
        <v>1.93</v>
      </c>
      <c r="F434" s="158"/>
      <c r="G434" s="158"/>
      <c r="H434" s="158"/>
      <c r="I434" s="158"/>
      <c r="J434" s="158"/>
      <c r="K434" s="158"/>
      <c r="L434" s="158"/>
      <c r="M434" s="158"/>
      <c r="N434" s="158"/>
      <c r="O434" s="158"/>
      <c r="P434" s="158"/>
      <c r="Q434" s="158"/>
      <c r="R434" s="158"/>
      <c r="S434" s="158"/>
      <c r="T434" s="158"/>
      <c r="U434" s="158"/>
      <c r="V434" s="158"/>
      <c r="W434" s="158"/>
      <c r="X434" s="158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132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90" t="s">
        <v>484</v>
      </c>
      <c r="D435" s="160"/>
      <c r="E435" s="161">
        <v>0.11</v>
      </c>
      <c r="F435" s="158"/>
      <c r="G435" s="158"/>
      <c r="H435" s="158"/>
      <c r="I435" s="158"/>
      <c r="J435" s="158"/>
      <c r="K435" s="158"/>
      <c r="L435" s="158"/>
      <c r="M435" s="158"/>
      <c r="N435" s="158"/>
      <c r="O435" s="158"/>
      <c r="P435" s="158"/>
      <c r="Q435" s="158"/>
      <c r="R435" s="158"/>
      <c r="S435" s="158"/>
      <c r="T435" s="158"/>
      <c r="U435" s="158"/>
      <c r="V435" s="158"/>
      <c r="W435" s="158"/>
      <c r="X435" s="158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132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90" t="s">
        <v>485</v>
      </c>
      <c r="D436" s="160"/>
      <c r="E436" s="161"/>
      <c r="F436" s="158"/>
      <c r="G436" s="158"/>
      <c r="H436" s="158"/>
      <c r="I436" s="158"/>
      <c r="J436" s="158"/>
      <c r="K436" s="158"/>
      <c r="L436" s="158"/>
      <c r="M436" s="158"/>
      <c r="N436" s="158"/>
      <c r="O436" s="158"/>
      <c r="P436" s="158"/>
      <c r="Q436" s="158"/>
      <c r="R436" s="158"/>
      <c r="S436" s="158"/>
      <c r="T436" s="158"/>
      <c r="U436" s="158"/>
      <c r="V436" s="158"/>
      <c r="W436" s="158"/>
      <c r="X436" s="158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132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90" t="s">
        <v>486</v>
      </c>
      <c r="D437" s="160"/>
      <c r="E437" s="161">
        <v>3.02</v>
      </c>
      <c r="F437" s="158"/>
      <c r="G437" s="158"/>
      <c r="H437" s="158"/>
      <c r="I437" s="158"/>
      <c r="J437" s="158"/>
      <c r="K437" s="158"/>
      <c r="L437" s="158"/>
      <c r="M437" s="158"/>
      <c r="N437" s="158"/>
      <c r="O437" s="158"/>
      <c r="P437" s="158"/>
      <c r="Q437" s="158"/>
      <c r="R437" s="158"/>
      <c r="S437" s="158"/>
      <c r="T437" s="158"/>
      <c r="U437" s="158"/>
      <c r="V437" s="158"/>
      <c r="W437" s="158"/>
      <c r="X437" s="158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132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190" t="s">
        <v>487</v>
      </c>
      <c r="D438" s="160"/>
      <c r="E438" s="161">
        <v>2.67</v>
      </c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  <c r="P438" s="158"/>
      <c r="Q438" s="158"/>
      <c r="R438" s="158"/>
      <c r="S438" s="158"/>
      <c r="T438" s="158"/>
      <c r="U438" s="158"/>
      <c r="V438" s="158"/>
      <c r="W438" s="158"/>
      <c r="X438" s="158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132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190" t="s">
        <v>488</v>
      </c>
      <c r="D439" s="160"/>
      <c r="E439" s="161">
        <v>2.93</v>
      </c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58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132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190" t="s">
        <v>489</v>
      </c>
      <c r="D440" s="160"/>
      <c r="E440" s="161">
        <v>1.58</v>
      </c>
      <c r="F440" s="158"/>
      <c r="G440" s="158"/>
      <c r="H440" s="158"/>
      <c r="I440" s="158"/>
      <c r="J440" s="158"/>
      <c r="K440" s="158"/>
      <c r="L440" s="158"/>
      <c r="M440" s="158"/>
      <c r="N440" s="158"/>
      <c r="O440" s="158"/>
      <c r="P440" s="158"/>
      <c r="Q440" s="158"/>
      <c r="R440" s="158"/>
      <c r="S440" s="158"/>
      <c r="T440" s="158"/>
      <c r="U440" s="158"/>
      <c r="V440" s="158"/>
      <c r="W440" s="158"/>
      <c r="X440" s="158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132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ht="22.5" outlineLevel="1" x14ac:dyDescent="0.2">
      <c r="A441" s="171">
        <v>76</v>
      </c>
      <c r="B441" s="172" t="s">
        <v>490</v>
      </c>
      <c r="C441" s="189" t="s">
        <v>491</v>
      </c>
      <c r="D441" s="173" t="s">
        <v>126</v>
      </c>
      <c r="E441" s="174">
        <v>35.829500000000003</v>
      </c>
      <c r="F441" s="175"/>
      <c r="G441" s="176">
        <f>ROUND(E441*F441,2)</f>
        <v>0</v>
      </c>
      <c r="H441" s="175"/>
      <c r="I441" s="176">
        <f>ROUND(E441*H441,2)</f>
        <v>0</v>
      </c>
      <c r="J441" s="175"/>
      <c r="K441" s="176">
        <f>ROUND(E441*J441,2)</f>
        <v>0</v>
      </c>
      <c r="L441" s="176">
        <v>21</v>
      </c>
      <c r="M441" s="176">
        <f>G441*(1+L441/100)</f>
        <v>0</v>
      </c>
      <c r="N441" s="176">
        <v>9.4199999999999996E-3</v>
      </c>
      <c r="O441" s="176">
        <f>ROUND(E441*N441,2)</f>
        <v>0.34</v>
      </c>
      <c r="P441" s="176">
        <v>0</v>
      </c>
      <c r="Q441" s="176">
        <f>ROUND(E441*P441,2)</f>
        <v>0</v>
      </c>
      <c r="R441" s="176" t="s">
        <v>423</v>
      </c>
      <c r="S441" s="176" t="s">
        <v>128</v>
      </c>
      <c r="T441" s="177" t="s">
        <v>128</v>
      </c>
      <c r="U441" s="158">
        <v>0.13400000000000001</v>
      </c>
      <c r="V441" s="158">
        <f>ROUND(E441*U441,2)</f>
        <v>4.8</v>
      </c>
      <c r="W441" s="158"/>
      <c r="X441" s="158" t="s">
        <v>129</v>
      </c>
      <c r="Y441" s="148"/>
      <c r="Z441" s="148"/>
      <c r="AA441" s="148"/>
      <c r="AB441" s="148"/>
      <c r="AC441" s="148"/>
      <c r="AD441" s="148"/>
      <c r="AE441" s="148"/>
      <c r="AF441" s="148"/>
      <c r="AG441" s="148" t="s">
        <v>130</v>
      </c>
      <c r="AH441" s="148"/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90" t="s">
        <v>492</v>
      </c>
      <c r="D442" s="160"/>
      <c r="E442" s="161">
        <v>35.83</v>
      </c>
      <c r="F442" s="158"/>
      <c r="G442" s="158"/>
      <c r="H442" s="158"/>
      <c r="I442" s="158"/>
      <c r="J442" s="158"/>
      <c r="K442" s="158"/>
      <c r="L442" s="158"/>
      <c r="M442" s="158"/>
      <c r="N442" s="158"/>
      <c r="O442" s="158"/>
      <c r="P442" s="158"/>
      <c r="Q442" s="158"/>
      <c r="R442" s="158"/>
      <c r="S442" s="158"/>
      <c r="T442" s="158"/>
      <c r="U442" s="158"/>
      <c r="V442" s="158"/>
      <c r="W442" s="158"/>
      <c r="X442" s="158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132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ht="33.75" outlineLevel="1" x14ac:dyDescent="0.2">
      <c r="A443" s="171">
        <v>77</v>
      </c>
      <c r="B443" s="172" t="s">
        <v>493</v>
      </c>
      <c r="C443" s="189" t="s">
        <v>494</v>
      </c>
      <c r="D443" s="173" t="s">
        <v>126</v>
      </c>
      <c r="E443" s="174">
        <v>424.96075000000002</v>
      </c>
      <c r="F443" s="175"/>
      <c r="G443" s="176">
        <f>ROUND(E443*F443,2)</f>
        <v>0</v>
      </c>
      <c r="H443" s="175"/>
      <c r="I443" s="176">
        <f>ROUND(E443*H443,2)</f>
        <v>0</v>
      </c>
      <c r="J443" s="175"/>
      <c r="K443" s="176">
        <f>ROUND(E443*J443,2)</f>
        <v>0</v>
      </c>
      <c r="L443" s="176">
        <v>21</v>
      </c>
      <c r="M443" s="176">
        <f>G443*(1+L443/100)</f>
        <v>0</v>
      </c>
      <c r="N443" s="176">
        <v>1.426E-2</v>
      </c>
      <c r="O443" s="176">
        <f>ROUND(E443*N443,2)</f>
        <v>6.06</v>
      </c>
      <c r="P443" s="176">
        <v>0</v>
      </c>
      <c r="Q443" s="176">
        <f>ROUND(E443*P443,2)</f>
        <v>0</v>
      </c>
      <c r="R443" s="176" t="s">
        <v>423</v>
      </c>
      <c r="S443" s="176" t="s">
        <v>128</v>
      </c>
      <c r="T443" s="177" t="s">
        <v>128</v>
      </c>
      <c r="U443" s="158">
        <v>0.16200000000000001</v>
      </c>
      <c r="V443" s="158">
        <f>ROUND(E443*U443,2)</f>
        <v>68.84</v>
      </c>
      <c r="W443" s="158"/>
      <c r="X443" s="158" t="s">
        <v>129</v>
      </c>
      <c r="Y443" s="148"/>
      <c r="Z443" s="148"/>
      <c r="AA443" s="148"/>
      <c r="AB443" s="148"/>
      <c r="AC443" s="148"/>
      <c r="AD443" s="148"/>
      <c r="AE443" s="148"/>
      <c r="AF443" s="148"/>
      <c r="AG443" s="148" t="s">
        <v>130</v>
      </c>
      <c r="AH443" s="148"/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90" t="s">
        <v>229</v>
      </c>
      <c r="D444" s="160"/>
      <c r="E444" s="161">
        <v>125.84</v>
      </c>
      <c r="F444" s="158"/>
      <c r="G444" s="158"/>
      <c r="H444" s="158"/>
      <c r="I444" s="158"/>
      <c r="J444" s="158"/>
      <c r="K444" s="158"/>
      <c r="L444" s="158"/>
      <c r="M444" s="158"/>
      <c r="N444" s="158"/>
      <c r="O444" s="158"/>
      <c r="P444" s="158"/>
      <c r="Q444" s="158"/>
      <c r="R444" s="158"/>
      <c r="S444" s="158"/>
      <c r="T444" s="158"/>
      <c r="U444" s="158"/>
      <c r="V444" s="158"/>
      <c r="W444" s="158"/>
      <c r="X444" s="158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132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55"/>
      <c r="B445" s="156"/>
      <c r="C445" s="190" t="s">
        <v>230</v>
      </c>
      <c r="D445" s="160"/>
      <c r="E445" s="161">
        <v>111.31</v>
      </c>
      <c r="F445" s="158"/>
      <c r="G445" s="158"/>
      <c r="H445" s="158"/>
      <c r="I445" s="158"/>
      <c r="J445" s="158"/>
      <c r="K445" s="158"/>
      <c r="L445" s="158"/>
      <c r="M445" s="158"/>
      <c r="N445" s="158"/>
      <c r="O445" s="158"/>
      <c r="P445" s="158"/>
      <c r="Q445" s="158"/>
      <c r="R445" s="158"/>
      <c r="S445" s="158"/>
      <c r="T445" s="158"/>
      <c r="U445" s="158"/>
      <c r="V445" s="158"/>
      <c r="W445" s="158"/>
      <c r="X445" s="158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132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190" t="s">
        <v>495</v>
      </c>
      <c r="D446" s="160"/>
      <c r="E446" s="161">
        <v>122.17</v>
      </c>
      <c r="F446" s="158"/>
      <c r="G446" s="158"/>
      <c r="H446" s="158"/>
      <c r="I446" s="158"/>
      <c r="J446" s="158"/>
      <c r="K446" s="158"/>
      <c r="L446" s="158"/>
      <c r="M446" s="158"/>
      <c r="N446" s="158"/>
      <c r="O446" s="158"/>
      <c r="P446" s="158"/>
      <c r="Q446" s="158"/>
      <c r="R446" s="158"/>
      <c r="S446" s="158"/>
      <c r="T446" s="158"/>
      <c r="U446" s="158"/>
      <c r="V446" s="158"/>
      <c r="W446" s="158"/>
      <c r="X446" s="158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132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 x14ac:dyDescent="0.2">
      <c r="A447" s="155"/>
      <c r="B447" s="156"/>
      <c r="C447" s="190" t="s">
        <v>158</v>
      </c>
      <c r="D447" s="160"/>
      <c r="E447" s="161">
        <v>65.64</v>
      </c>
      <c r="F447" s="158"/>
      <c r="G447" s="158"/>
      <c r="H447" s="158"/>
      <c r="I447" s="158"/>
      <c r="J447" s="158"/>
      <c r="K447" s="158"/>
      <c r="L447" s="158"/>
      <c r="M447" s="158"/>
      <c r="N447" s="158"/>
      <c r="O447" s="158"/>
      <c r="P447" s="158"/>
      <c r="Q447" s="158"/>
      <c r="R447" s="158"/>
      <c r="S447" s="158"/>
      <c r="T447" s="158"/>
      <c r="U447" s="158"/>
      <c r="V447" s="158"/>
      <c r="W447" s="158"/>
      <c r="X447" s="158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132</v>
      </c>
      <c r="AH447" s="148">
        <v>0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71">
        <v>78</v>
      </c>
      <c r="B448" s="172" t="s">
        <v>496</v>
      </c>
      <c r="C448" s="189" t="s">
        <v>497</v>
      </c>
      <c r="D448" s="173" t="s">
        <v>126</v>
      </c>
      <c r="E448" s="174">
        <v>406.52755000000002</v>
      </c>
      <c r="F448" s="175"/>
      <c r="G448" s="176">
        <f>ROUND(E448*F448,2)</f>
        <v>0</v>
      </c>
      <c r="H448" s="175"/>
      <c r="I448" s="176">
        <f>ROUND(E448*H448,2)</f>
        <v>0</v>
      </c>
      <c r="J448" s="175"/>
      <c r="K448" s="176">
        <f>ROUND(E448*J448,2)</f>
        <v>0</v>
      </c>
      <c r="L448" s="176">
        <v>21</v>
      </c>
      <c r="M448" s="176">
        <f>G448*(1+L448/100)</f>
        <v>0</v>
      </c>
      <c r="N448" s="176">
        <v>0</v>
      </c>
      <c r="O448" s="176">
        <f>ROUND(E448*N448,2)</f>
        <v>0</v>
      </c>
      <c r="P448" s="176">
        <v>1.4E-2</v>
      </c>
      <c r="Q448" s="176">
        <f>ROUND(E448*P448,2)</f>
        <v>5.69</v>
      </c>
      <c r="R448" s="176" t="s">
        <v>423</v>
      </c>
      <c r="S448" s="176" t="s">
        <v>128</v>
      </c>
      <c r="T448" s="177" t="s">
        <v>128</v>
      </c>
      <c r="U448" s="158">
        <v>0.08</v>
      </c>
      <c r="V448" s="158">
        <f>ROUND(E448*U448,2)</f>
        <v>32.520000000000003</v>
      </c>
      <c r="W448" s="158"/>
      <c r="X448" s="158" t="s">
        <v>129</v>
      </c>
      <c r="Y448" s="148"/>
      <c r="Z448" s="148"/>
      <c r="AA448" s="148"/>
      <c r="AB448" s="148"/>
      <c r="AC448" s="148"/>
      <c r="AD448" s="148"/>
      <c r="AE448" s="148"/>
      <c r="AF448" s="148"/>
      <c r="AG448" s="148" t="s">
        <v>130</v>
      </c>
      <c r="AH448" s="148"/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55"/>
      <c r="B449" s="156"/>
      <c r="C449" s="190" t="s">
        <v>282</v>
      </c>
      <c r="D449" s="160"/>
      <c r="E449" s="161">
        <v>125.84</v>
      </c>
      <c r="F449" s="158"/>
      <c r="G449" s="158"/>
      <c r="H449" s="158"/>
      <c r="I449" s="158"/>
      <c r="J449" s="158"/>
      <c r="K449" s="158"/>
      <c r="L449" s="158"/>
      <c r="M449" s="158"/>
      <c r="N449" s="158"/>
      <c r="O449" s="158"/>
      <c r="P449" s="158"/>
      <c r="Q449" s="158"/>
      <c r="R449" s="158"/>
      <c r="S449" s="158"/>
      <c r="T449" s="158"/>
      <c r="U449" s="158"/>
      <c r="V449" s="158"/>
      <c r="W449" s="158"/>
      <c r="X449" s="158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132</v>
      </c>
      <c r="AH449" s="148">
        <v>0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55"/>
      <c r="B450" s="156"/>
      <c r="C450" s="190" t="s">
        <v>283</v>
      </c>
      <c r="D450" s="160"/>
      <c r="E450" s="161">
        <v>112.08</v>
      </c>
      <c r="F450" s="158"/>
      <c r="G450" s="158"/>
      <c r="H450" s="158"/>
      <c r="I450" s="158"/>
      <c r="J450" s="158"/>
      <c r="K450" s="158"/>
      <c r="L450" s="158"/>
      <c r="M450" s="158"/>
      <c r="N450" s="158"/>
      <c r="O450" s="158"/>
      <c r="P450" s="158"/>
      <c r="Q450" s="158"/>
      <c r="R450" s="158"/>
      <c r="S450" s="158"/>
      <c r="T450" s="158"/>
      <c r="U450" s="158"/>
      <c r="V450" s="158"/>
      <c r="W450" s="158"/>
      <c r="X450" s="158"/>
      <c r="Y450" s="148"/>
      <c r="Z450" s="148"/>
      <c r="AA450" s="148"/>
      <c r="AB450" s="148"/>
      <c r="AC450" s="148"/>
      <c r="AD450" s="148"/>
      <c r="AE450" s="148"/>
      <c r="AF450" s="148"/>
      <c r="AG450" s="148" t="s">
        <v>132</v>
      </c>
      <c r="AH450" s="148">
        <v>0</v>
      </c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 x14ac:dyDescent="0.2">
      <c r="A451" s="155"/>
      <c r="B451" s="156"/>
      <c r="C451" s="190" t="s">
        <v>286</v>
      </c>
      <c r="D451" s="160"/>
      <c r="E451" s="161">
        <v>122.17</v>
      </c>
      <c r="F451" s="158"/>
      <c r="G451" s="158"/>
      <c r="H451" s="158"/>
      <c r="I451" s="158"/>
      <c r="J451" s="158"/>
      <c r="K451" s="158"/>
      <c r="L451" s="158"/>
      <c r="M451" s="158"/>
      <c r="N451" s="158"/>
      <c r="O451" s="158"/>
      <c r="P451" s="158"/>
      <c r="Q451" s="158"/>
      <c r="R451" s="158"/>
      <c r="S451" s="158"/>
      <c r="T451" s="158"/>
      <c r="U451" s="158"/>
      <c r="V451" s="158"/>
      <c r="W451" s="158"/>
      <c r="X451" s="158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132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55"/>
      <c r="B452" s="156"/>
      <c r="C452" s="190" t="s">
        <v>498</v>
      </c>
      <c r="D452" s="160"/>
      <c r="E452" s="161">
        <v>17.649999999999999</v>
      </c>
      <c r="F452" s="158"/>
      <c r="G452" s="158"/>
      <c r="H452" s="158"/>
      <c r="I452" s="158"/>
      <c r="J452" s="158"/>
      <c r="K452" s="158"/>
      <c r="L452" s="158"/>
      <c r="M452" s="158"/>
      <c r="N452" s="158"/>
      <c r="O452" s="158"/>
      <c r="P452" s="158"/>
      <c r="Q452" s="158"/>
      <c r="R452" s="158"/>
      <c r="S452" s="158"/>
      <c r="T452" s="158"/>
      <c r="U452" s="158"/>
      <c r="V452" s="158"/>
      <c r="W452" s="158"/>
      <c r="X452" s="158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132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190" t="s">
        <v>499</v>
      </c>
      <c r="D453" s="160"/>
      <c r="E453" s="161">
        <v>17.899999999999999</v>
      </c>
      <c r="F453" s="158"/>
      <c r="G453" s="158"/>
      <c r="H453" s="158"/>
      <c r="I453" s="158"/>
      <c r="J453" s="158"/>
      <c r="K453" s="158"/>
      <c r="L453" s="158"/>
      <c r="M453" s="158"/>
      <c r="N453" s="158"/>
      <c r="O453" s="158"/>
      <c r="P453" s="158"/>
      <c r="Q453" s="158"/>
      <c r="R453" s="158"/>
      <c r="S453" s="158"/>
      <c r="T453" s="158"/>
      <c r="U453" s="158"/>
      <c r="V453" s="158"/>
      <c r="W453" s="158"/>
      <c r="X453" s="158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132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190" t="s">
        <v>500</v>
      </c>
      <c r="D454" s="160"/>
      <c r="E454" s="161">
        <v>10.88</v>
      </c>
      <c r="F454" s="158"/>
      <c r="G454" s="158"/>
      <c r="H454" s="158"/>
      <c r="I454" s="158"/>
      <c r="J454" s="158"/>
      <c r="K454" s="158"/>
      <c r="L454" s="158"/>
      <c r="M454" s="158"/>
      <c r="N454" s="158"/>
      <c r="O454" s="158"/>
      <c r="P454" s="158"/>
      <c r="Q454" s="158"/>
      <c r="R454" s="158"/>
      <c r="S454" s="158"/>
      <c r="T454" s="158"/>
      <c r="U454" s="158"/>
      <c r="V454" s="158"/>
      <c r="W454" s="158"/>
      <c r="X454" s="158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132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ht="22.5" outlineLevel="1" x14ac:dyDescent="0.2">
      <c r="A455" s="171">
        <v>79</v>
      </c>
      <c r="B455" s="172" t="s">
        <v>501</v>
      </c>
      <c r="C455" s="189" t="s">
        <v>502</v>
      </c>
      <c r="D455" s="173" t="s">
        <v>126</v>
      </c>
      <c r="E455" s="174">
        <v>2555.6360599999998</v>
      </c>
      <c r="F455" s="175"/>
      <c r="G455" s="176">
        <f>ROUND(E455*F455,2)</f>
        <v>0</v>
      </c>
      <c r="H455" s="175"/>
      <c r="I455" s="176">
        <f>ROUND(E455*H455,2)</f>
        <v>0</v>
      </c>
      <c r="J455" s="175"/>
      <c r="K455" s="176">
        <f>ROUND(E455*J455,2)</f>
        <v>0</v>
      </c>
      <c r="L455" s="176">
        <v>21</v>
      </c>
      <c r="M455" s="176">
        <f>G455*(1+L455/100)</f>
        <v>0</v>
      </c>
      <c r="N455" s="176">
        <v>6.0000000000000002E-5</v>
      </c>
      <c r="O455" s="176">
        <f>ROUND(E455*N455,2)</f>
        <v>0.15</v>
      </c>
      <c r="P455" s="176">
        <v>0</v>
      </c>
      <c r="Q455" s="176">
        <f>ROUND(E455*P455,2)</f>
        <v>0</v>
      </c>
      <c r="R455" s="176" t="s">
        <v>423</v>
      </c>
      <c r="S455" s="176" t="s">
        <v>128</v>
      </c>
      <c r="T455" s="177" t="s">
        <v>128</v>
      </c>
      <c r="U455" s="158">
        <v>0</v>
      </c>
      <c r="V455" s="158">
        <f>ROUND(E455*U455,2)</f>
        <v>0</v>
      </c>
      <c r="W455" s="158"/>
      <c r="X455" s="158" t="s">
        <v>129</v>
      </c>
      <c r="Y455" s="148"/>
      <c r="Z455" s="148"/>
      <c r="AA455" s="148"/>
      <c r="AB455" s="148"/>
      <c r="AC455" s="148"/>
      <c r="AD455" s="148"/>
      <c r="AE455" s="148"/>
      <c r="AF455" s="148"/>
      <c r="AG455" s="148" t="s">
        <v>130</v>
      </c>
      <c r="AH455" s="148"/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190" t="s">
        <v>462</v>
      </c>
      <c r="D456" s="160"/>
      <c r="E456" s="161"/>
      <c r="F456" s="158"/>
      <c r="G456" s="158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  <c r="S456" s="158"/>
      <c r="T456" s="158"/>
      <c r="U456" s="158"/>
      <c r="V456" s="158"/>
      <c r="W456" s="158"/>
      <c r="X456" s="158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132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190" t="s">
        <v>503</v>
      </c>
      <c r="D457" s="160"/>
      <c r="E457" s="161">
        <v>77.5</v>
      </c>
      <c r="F457" s="158"/>
      <c r="G457" s="158"/>
      <c r="H457" s="158"/>
      <c r="I457" s="158"/>
      <c r="J457" s="158"/>
      <c r="K457" s="158"/>
      <c r="L457" s="158"/>
      <c r="M457" s="158"/>
      <c r="N457" s="158"/>
      <c r="O457" s="158"/>
      <c r="P457" s="158"/>
      <c r="Q457" s="158"/>
      <c r="R457" s="158"/>
      <c r="S457" s="158"/>
      <c r="T457" s="158"/>
      <c r="U457" s="158"/>
      <c r="V457" s="158"/>
      <c r="W457" s="158"/>
      <c r="X457" s="158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132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55"/>
      <c r="B458" s="156"/>
      <c r="C458" s="190" t="s">
        <v>504</v>
      </c>
      <c r="D458" s="160"/>
      <c r="E458" s="161">
        <v>12.4</v>
      </c>
      <c r="F458" s="158"/>
      <c r="G458" s="158"/>
      <c r="H458" s="158"/>
      <c r="I458" s="158"/>
      <c r="J458" s="158"/>
      <c r="K458" s="158"/>
      <c r="L458" s="158"/>
      <c r="M458" s="158"/>
      <c r="N458" s="158"/>
      <c r="O458" s="158"/>
      <c r="P458" s="158"/>
      <c r="Q458" s="158"/>
      <c r="R458" s="158"/>
      <c r="S458" s="158"/>
      <c r="T458" s="158"/>
      <c r="U458" s="158"/>
      <c r="V458" s="158"/>
      <c r="W458" s="158"/>
      <c r="X458" s="158"/>
      <c r="Y458" s="148"/>
      <c r="Z458" s="148"/>
      <c r="AA458" s="148"/>
      <c r="AB458" s="148"/>
      <c r="AC458" s="148"/>
      <c r="AD458" s="148"/>
      <c r="AE458" s="148"/>
      <c r="AF458" s="148"/>
      <c r="AG458" s="148" t="s">
        <v>132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90" t="s">
        <v>505</v>
      </c>
      <c r="D459" s="160"/>
      <c r="E459" s="161">
        <v>17.600000000000001</v>
      </c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  <c r="S459" s="158"/>
      <c r="T459" s="158"/>
      <c r="U459" s="158"/>
      <c r="V459" s="158"/>
      <c r="W459" s="158"/>
      <c r="X459" s="158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132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190" t="s">
        <v>506</v>
      </c>
      <c r="D460" s="160"/>
      <c r="E460" s="161">
        <v>50.4</v>
      </c>
      <c r="F460" s="158"/>
      <c r="G460" s="158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  <c r="S460" s="158"/>
      <c r="T460" s="158"/>
      <c r="U460" s="158"/>
      <c r="V460" s="158"/>
      <c r="W460" s="158"/>
      <c r="X460" s="158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132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 x14ac:dyDescent="0.2">
      <c r="A461" s="155"/>
      <c r="B461" s="156"/>
      <c r="C461" s="190" t="s">
        <v>507</v>
      </c>
      <c r="D461" s="160"/>
      <c r="E461" s="161">
        <v>9.2200000000000006</v>
      </c>
      <c r="F461" s="158"/>
      <c r="G461" s="158"/>
      <c r="H461" s="158"/>
      <c r="I461" s="158"/>
      <c r="J461" s="158"/>
      <c r="K461" s="158"/>
      <c r="L461" s="158"/>
      <c r="M461" s="158"/>
      <c r="N461" s="158"/>
      <c r="O461" s="158"/>
      <c r="P461" s="158"/>
      <c r="Q461" s="158"/>
      <c r="R461" s="158"/>
      <c r="S461" s="158"/>
      <c r="T461" s="158"/>
      <c r="U461" s="158"/>
      <c r="V461" s="158"/>
      <c r="W461" s="158"/>
      <c r="X461" s="158"/>
      <c r="Y461" s="148"/>
      <c r="Z461" s="148"/>
      <c r="AA461" s="148"/>
      <c r="AB461" s="148"/>
      <c r="AC461" s="148"/>
      <c r="AD461" s="148"/>
      <c r="AE461" s="148"/>
      <c r="AF461" s="148"/>
      <c r="AG461" s="148" t="s">
        <v>132</v>
      </c>
      <c r="AH461" s="148">
        <v>0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55"/>
      <c r="B462" s="156"/>
      <c r="C462" s="190" t="s">
        <v>135</v>
      </c>
      <c r="D462" s="160"/>
      <c r="E462" s="161"/>
      <c r="F462" s="158"/>
      <c r="G462" s="158"/>
      <c r="H462" s="158"/>
      <c r="I462" s="158"/>
      <c r="J462" s="158"/>
      <c r="K462" s="158"/>
      <c r="L462" s="158"/>
      <c r="M462" s="158"/>
      <c r="N462" s="158"/>
      <c r="O462" s="158"/>
      <c r="P462" s="158"/>
      <c r="Q462" s="158"/>
      <c r="R462" s="158"/>
      <c r="S462" s="158"/>
      <c r="T462" s="158"/>
      <c r="U462" s="158"/>
      <c r="V462" s="158"/>
      <c r="W462" s="158"/>
      <c r="X462" s="158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132</v>
      </c>
      <c r="AH462" s="148">
        <v>0</v>
      </c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90" t="s">
        <v>468</v>
      </c>
      <c r="D463" s="160"/>
      <c r="E463" s="161"/>
      <c r="F463" s="158"/>
      <c r="G463" s="158"/>
      <c r="H463" s="158"/>
      <c r="I463" s="158"/>
      <c r="J463" s="158"/>
      <c r="K463" s="158"/>
      <c r="L463" s="158"/>
      <c r="M463" s="158"/>
      <c r="N463" s="158"/>
      <c r="O463" s="158"/>
      <c r="P463" s="158"/>
      <c r="Q463" s="158"/>
      <c r="R463" s="158"/>
      <c r="S463" s="158"/>
      <c r="T463" s="158"/>
      <c r="U463" s="158"/>
      <c r="V463" s="158"/>
      <c r="W463" s="158"/>
      <c r="X463" s="158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132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 x14ac:dyDescent="0.2">
      <c r="A464" s="155"/>
      <c r="B464" s="156"/>
      <c r="C464" s="190" t="s">
        <v>508</v>
      </c>
      <c r="D464" s="160"/>
      <c r="E464" s="161">
        <v>43</v>
      </c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  <c r="P464" s="158"/>
      <c r="Q464" s="158"/>
      <c r="R464" s="158"/>
      <c r="S464" s="158"/>
      <c r="T464" s="158"/>
      <c r="U464" s="158"/>
      <c r="V464" s="158"/>
      <c r="W464" s="158"/>
      <c r="X464" s="158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132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55"/>
      <c r="B465" s="156"/>
      <c r="C465" s="190" t="s">
        <v>509</v>
      </c>
      <c r="D465" s="160"/>
      <c r="E465" s="161">
        <v>7.2</v>
      </c>
      <c r="F465" s="158"/>
      <c r="G465" s="158"/>
      <c r="H465" s="158"/>
      <c r="I465" s="158"/>
      <c r="J465" s="158"/>
      <c r="K465" s="158"/>
      <c r="L465" s="158"/>
      <c r="M465" s="158"/>
      <c r="N465" s="158"/>
      <c r="O465" s="158"/>
      <c r="P465" s="158"/>
      <c r="Q465" s="158"/>
      <c r="R465" s="158"/>
      <c r="S465" s="158"/>
      <c r="T465" s="158"/>
      <c r="U465" s="158"/>
      <c r="V465" s="158"/>
      <c r="W465" s="158"/>
      <c r="X465" s="158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132</v>
      </c>
      <c r="AH465" s="148">
        <v>0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90" t="s">
        <v>510</v>
      </c>
      <c r="D466" s="160"/>
      <c r="E466" s="161">
        <v>8.4</v>
      </c>
      <c r="F466" s="158"/>
      <c r="G466" s="158"/>
      <c r="H466" s="158"/>
      <c r="I466" s="158"/>
      <c r="J466" s="158"/>
      <c r="K466" s="158"/>
      <c r="L466" s="158"/>
      <c r="M466" s="158"/>
      <c r="N466" s="158"/>
      <c r="O466" s="158"/>
      <c r="P466" s="158"/>
      <c r="Q466" s="158"/>
      <c r="R466" s="158"/>
      <c r="S466" s="158"/>
      <c r="T466" s="158"/>
      <c r="U466" s="158"/>
      <c r="V466" s="158"/>
      <c r="W466" s="158"/>
      <c r="X466" s="158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132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190" t="s">
        <v>135</v>
      </c>
      <c r="D467" s="160"/>
      <c r="E467" s="161"/>
      <c r="F467" s="158"/>
      <c r="G467" s="158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  <c r="S467" s="158"/>
      <c r="T467" s="158"/>
      <c r="U467" s="158"/>
      <c r="V467" s="158"/>
      <c r="W467" s="158"/>
      <c r="X467" s="158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132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90" t="s">
        <v>472</v>
      </c>
      <c r="D468" s="160"/>
      <c r="E468" s="161"/>
      <c r="F468" s="158"/>
      <c r="G468" s="158"/>
      <c r="H468" s="158"/>
      <c r="I468" s="158"/>
      <c r="J468" s="158"/>
      <c r="K468" s="158"/>
      <c r="L468" s="158"/>
      <c r="M468" s="158"/>
      <c r="N468" s="158"/>
      <c r="O468" s="158"/>
      <c r="P468" s="158"/>
      <c r="Q468" s="158"/>
      <c r="R468" s="158"/>
      <c r="S468" s="158"/>
      <c r="T468" s="158"/>
      <c r="U468" s="158"/>
      <c r="V468" s="158"/>
      <c r="W468" s="158"/>
      <c r="X468" s="158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132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55"/>
      <c r="B469" s="156"/>
      <c r="C469" s="190" t="s">
        <v>511</v>
      </c>
      <c r="D469" s="160"/>
      <c r="E469" s="161">
        <v>44</v>
      </c>
      <c r="F469" s="158"/>
      <c r="G469" s="158"/>
      <c r="H469" s="158"/>
      <c r="I469" s="158"/>
      <c r="J469" s="158"/>
      <c r="K469" s="158"/>
      <c r="L469" s="158"/>
      <c r="M469" s="158"/>
      <c r="N469" s="158"/>
      <c r="O469" s="158"/>
      <c r="P469" s="158"/>
      <c r="Q469" s="158"/>
      <c r="R469" s="158"/>
      <c r="S469" s="158"/>
      <c r="T469" s="158"/>
      <c r="U469" s="158"/>
      <c r="V469" s="158"/>
      <c r="W469" s="158"/>
      <c r="X469" s="158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132</v>
      </c>
      <c r="AH469" s="148">
        <v>0</v>
      </c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 x14ac:dyDescent="0.2">
      <c r="A470" s="155"/>
      <c r="B470" s="156"/>
      <c r="C470" s="190" t="s">
        <v>135</v>
      </c>
      <c r="D470" s="160"/>
      <c r="E470" s="161"/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  <c r="P470" s="158"/>
      <c r="Q470" s="158"/>
      <c r="R470" s="158"/>
      <c r="S470" s="158"/>
      <c r="T470" s="158"/>
      <c r="U470" s="158"/>
      <c r="V470" s="158"/>
      <c r="W470" s="158"/>
      <c r="X470" s="158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132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55"/>
      <c r="B471" s="156"/>
      <c r="C471" s="190" t="s">
        <v>474</v>
      </c>
      <c r="D471" s="160"/>
      <c r="E471" s="161"/>
      <c r="F471" s="158"/>
      <c r="G471" s="158"/>
      <c r="H471" s="158"/>
      <c r="I471" s="158"/>
      <c r="J471" s="158"/>
      <c r="K471" s="158"/>
      <c r="L471" s="158"/>
      <c r="M471" s="158"/>
      <c r="N471" s="158"/>
      <c r="O471" s="158"/>
      <c r="P471" s="158"/>
      <c r="Q471" s="158"/>
      <c r="R471" s="158"/>
      <c r="S471" s="158"/>
      <c r="T471" s="158"/>
      <c r="U471" s="158"/>
      <c r="V471" s="158"/>
      <c r="W471" s="158"/>
      <c r="X471" s="158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132</v>
      </c>
      <c r="AH471" s="148">
        <v>0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55"/>
      <c r="B472" s="156"/>
      <c r="C472" s="190" t="s">
        <v>512</v>
      </c>
      <c r="D472" s="160"/>
      <c r="E472" s="161">
        <v>170</v>
      </c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  <c r="T472" s="158"/>
      <c r="U472" s="158"/>
      <c r="V472" s="158"/>
      <c r="W472" s="158"/>
      <c r="X472" s="158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132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55"/>
      <c r="B473" s="156"/>
      <c r="C473" s="190" t="s">
        <v>513</v>
      </c>
      <c r="D473" s="160"/>
      <c r="E473" s="161">
        <v>11.2</v>
      </c>
      <c r="F473" s="158"/>
      <c r="G473" s="158"/>
      <c r="H473" s="158"/>
      <c r="I473" s="158"/>
      <c r="J473" s="158"/>
      <c r="K473" s="158"/>
      <c r="L473" s="158"/>
      <c r="M473" s="158"/>
      <c r="N473" s="158"/>
      <c r="O473" s="158"/>
      <c r="P473" s="158"/>
      <c r="Q473" s="158"/>
      <c r="R473" s="158"/>
      <c r="S473" s="158"/>
      <c r="T473" s="158"/>
      <c r="U473" s="158"/>
      <c r="V473" s="158"/>
      <c r="W473" s="158"/>
      <c r="X473" s="158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132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 x14ac:dyDescent="0.2">
      <c r="A474" s="155"/>
      <c r="B474" s="156"/>
      <c r="C474" s="190" t="s">
        <v>514</v>
      </c>
      <c r="D474" s="160"/>
      <c r="E474" s="161">
        <v>11.2</v>
      </c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  <c r="P474" s="158"/>
      <c r="Q474" s="158"/>
      <c r="R474" s="158"/>
      <c r="S474" s="158"/>
      <c r="T474" s="158"/>
      <c r="U474" s="158"/>
      <c r="V474" s="158"/>
      <c r="W474" s="158"/>
      <c r="X474" s="158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132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90" t="s">
        <v>135</v>
      </c>
      <c r="D475" s="160"/>
      <c r="E475" s="161"/>
      <c r="F475" s="158"/>
      <c r="G475" s="158"/>
      <c r="H475" s="158"/>
      <c r="I475" s="158"/>
      <c r="J475" s="158"/>
      <c r="K475" s="158"/>
      <c r="L475" s="158"/>
      <c r="M475" s="158"/>
      <c r="N475" s="158"/>
      <c r="O475" s="158"/>
      <c r="P475" s="158"/>
      <c r="Q475" s="158"/>
      <c r="R475" s="158"/>
      <c r="S475" s="158"/>
      <c r="T475" s="158"/>
      <c r="U475" s="158"/>
      <c r="V475" s="158"/>
      <c r="W475" s="158"/>
      <c r="X475" s="158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132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55"/>
      <c r="B476" s="156"/>
      <c r="C476" s="190" t="s">
        <v>478</v>
      </c>
      <c r="D476" s="160"/>
      <c r="E476" s="161"/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  <c r="P476" s="158"/>
      <c r="Q476" s="158"/>
      <c r="R476" s="158"/>
      <c r="S476" s="158"/>
      <c r="T476" s="158"/>
      <c r="U476" s="158"/>
      <c r="V476" s="158"/>
      <c r="W476" s="158"/>
      <c r="X476" s="158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132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190" t="s">
        <v>515</v>
      </c>
      <c r="D477" s="160"/>
      <c r="E477" s="161">
        <v>13.6</v>
      </c>
      <c r="F477" s="158"/>
      <c r="G477" s="158"/>
      <c r="H477" s="158"/>
      <c r="I477" s="158"/>
      <c r="J477" s="158"/>
      <c r="K477" s="158"/>
      <c r="L477" s="158"/>
      <c r="M477" s="158"/>
      <c r="N477" s="158"/>
      <c r="O477" s="158"/>
      <c r="P477" s="158"/>
      <c r="Q477" s="158"/>
      <c r="R477" s="158"/>
      <c r="S477" s="158"/>
      <c r="T477" s="158"/>
      <c r="U477" s="158"/>
      <c r="V477" s="158"/>
      <c r="W477" s="158"/>
      <c r="X477" s="158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132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190" t="s">
        <v>135</v>
      </c>
      <c r="D478" s="160"/>
      <c r="E478" s="161"/>
      <c r="F478" s="158"/>
      <c r="G478" s="158"/>
      <c r="H478" s="158"/>
      <c r="I478" s="158"/>
      <c r="J478" s="158"/>
      <c r="K478" s="158"/>
      <c r="L478" s="158"/>
      <c r="M478" s="158"/>
      <c r="N478" s="158"/>
      <c r="O478" s="158"/>
      <c r="P478" s="158"/>
      <c r="Q478" s="158"/>
      <c r="R478" s="158"/>
      <c r="S478" s="158"/>
      <c r="T478" s="158"/>
      <c r="U478" s="158"/>
      <c r="V478" s="158"/>
      <c r="W478" s="158"/>
      <c r="X478" s="158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132</v>
      </c>
      <c r="AH478" s="148">
        <v>0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55"/>
      <c r="B479" s="156"/>
      <c r="C479" s="190" t="s">
        <v>516</v>
      </c>
      <c r="D479" s="160"/>
      <c r="E479" s="161">
        <v>276</v>
      </c>
      <c r="F479" s="158"/>
      <c r="G479" s="158"/>
      <c r="H479" s="158"/>
      <c r="I479" s="158"/>
      <c r="J479" s="158"/>
      <c r="K479" s="158"/>
      <c r="L479" s="158"/>
      <c r="M479" s="158"/>
      <c r="N479" s="158"/>
      <c r="O479" s="158"/>
      <c r="P479" s="158"/>
      <c r="Q479" s="158"/>
      <c r="R479" s="158"/>
      <c r="S479" s="158"/>
      <c r="T479" s="158"/>
      <c r="U479" s="158"/>
      <c r="V479" s="158"/>
      <c r="W479" s="158"/>
      <c r="X479" s="158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132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 x14ac:dyDescent="0.2">
      <c r="A480" s="155"/>
      <c r="B480" s="156"/>
      <c r="C480" s="190" t="s">
        <v>517</v>
      </c>
      <c r="D480" s="160"/>
      <c r="E480" s="161">
        <v>9.9</v>
      </c>
      <c r="F480" s="158"/>
      <c r="G480" s="158"/>
      <c r="H480" s="158"/>
      <c r="I480" s="158"/>
      <c r="J480" s="158"/>
      <c r="K480" s="158"/>
      <c r="L480" s="158"/>
      <c r="M480" s="158"/>
      <c r="N480" s="158"/>
      <c r="O480" s="158"/>
      <c r="P480" s="158"/>
      <c r="Q480" s="158"/>
      <c r="R480" s="158"/>
      <c r="S480" s="158"/>
      <c r="T480" s="158"/>
      <c r="U480" s="158"/>
      <c r="V480" s="158"/>
      <c r="W480" s="158"/>
      <c r="X480" s="158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132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190" t="s">
        <v>135</v>
      </c>
      <c r="D481" s="160"/>
      <c r="E481" s="161"/>
      <c r="F481" s="158"/>
      <c r="G481" s="158"/>
      <c r="H481" s="158"/>
      <c r="I481" s="158"/>
      <c r="J481" s="158"/>
      <c r="K481" s="158"/>
      <c r="L481" s="158"/>
      <c r="M481" s="158"/>
      <c r="N481" s="158"/>
      <c r="O481" s="158"/>
      <c r="P481" s="158"/>
      <c r="Q481" s="158"/>
      <c r="R481" s="158"/>
      <c r="S481" s="158"/>
      <c r="T481" s="158"/>
      <c r="U481" s="158"/>
      <c r="V481" s="158"/>
      <c r="W481" s="158"/>
      <c r="X481" s="158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132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55"/>
      <c r="B482" s="156"/>
      <c r="C482" s="190" t="s">
        <v>518</v>
      </c>
      <c r="D482" s="160"/>
      <c r="E482" s="161">
        <v>562.04</v>
      </c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132</v>
      </c>
      <c r="AH482" s="148">
        <v>0</v>
      </c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 x14ac:dyDescent="0.2">
      <c r="A483" s="155"/>
      <c r="B483" s="156"/>
      <c r="C483" s="190" t="s">
        <v>519</v>
      </c>
      <c r="D483" s="160"/>
      <c r="E483" s="161">
        <v>160.58000000000001</v>
      </c>
      <c r="F483" s="158"/>
      <c r="G483" s="158"/>
      <c r="H483" s="158"/>
      <c r="I483" s="158"/>
      <c r="J483" s="158"/>
      <c r="K483" s="158"/>
      <c r="L483" s="158"/>
      <c r="M483" s="158"/>
      <c r="N483" s="158"/>
      <c r="O483" s="158"/>
      <c r="P483" s="158"/>
      <c r="Q483" s="158"/>
      <c r="R483" s="158"/>
      <c r="S483" s="158"/>
      <c r="T483" s="158"/>
      <c r="U483" s="158"/>
      <c r="V483" s="158"/>
      <c r="W483" s="158"/>
      <c r="X483" s="158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132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190" t="s">
        <v>520</v>
      </c>
      <c r="D484" s="160"/>
      <c r="E484" s="161">
        <v>9</v>
      </c>
      <c r="F484" s="158"/>
      <c r="G484" s="158"/>
      <c r="H484" s="158"/>
      <c r="I484" s="158"/>
      <c r="J484" s="158"/>
      <c r="K484" s="158"/>
      <c r="L484" s="158"/>
      <c r="M484" s="158"/>
      <c r="N484" s="158"/>
      <c r="O484" s="158"/>
      <c r="P484" s="158"/>
      <c r="Q484" s="158"/>
      <c r="R484" s="158"/>
      <c r="S484" s="158"/>
      <c r="T484" s="158"/>
      <c r="U484" s="158"/>
      <c r="V484" s="158"/>
      <c r="W484" s="158"/>
      <c r="X484" s="158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132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 x14ac:dyDescent="0.2">
      <c r="A485" s="155"/>
      <c r="B485" s="156"/>
      <c r="C485" s="190" t="s">
        <v>135</v>
      </c>
      <c r="D485" s="160"/>
      <c r="E485" s="161"/>
      <c r="F485" s="158"/>
      <c r="G485" s="158"/>
      <c r="H485" s="158"/>
      <c r="I485" s="158"/>
      <c r="J485" s="158"/>
      <c r="K485" s="158"/>
      <c r="L485" s="158"/>
      <c r="M485" s="158"/>
      <c r="N485" s="158"/>
      <c r="O485" s="158"/>
      <c r="P485" s="158"/>
      <c r="Q485" s="158"/>
      <c r="R485" s="158"/>
      <c r="S485" s="158"/>
      <c r="T485" s="158"/>
      <c r="U485" s="158"/>
      <c r="V485" s="158"/>
      <c r="W485" s="158"/>
      <c r="X485" s="158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132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190" t="s">
        <v>485</v>
      </c>
      <c r="D486" s="160"/>
      <c r="E486" s="161"/>
      <c r="F486" s="158"/>
      <c r="G486" s="158"/>
      <c r="H486" s="158"/>
      <c r="I486" s="158"/>
      <c r="J486" s="158"/>
      <c r="K486" s="158"/>
      <c r="L486" s="158"/>
      <c r="M486" s="158"/>
      <c r="N486" s="158"/>
      <c r="O486" s="158"/>
      <c r="P486" s="158"/>
      <c r="Q486" s="158"/>
      <c r="R486" s="158"/>
      <c r="S486" s="158"/>
      <c r="T486" s="158"/>
      <c r="U486" s="158"/>
      <c r="V486" s="158"/>
      <c r="W486" s="158"/>
      <c r="X486" s="158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132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55"/>
      <c r="B487" s="156"/>
      <c r="C487" s="190" t="s">
        <v>521</v>
      </c>
      <c r="D487" s="160"/>
      <c r="E487" s="161">
        <v>314.60000000000002</v>
      </c>
      <c r="F487" s="158"/>
      <c r="G487" s="158"/>
      <c r="H487" s="158"/>
      <c r="I487" s="158"/>
      <c r="J487" s="158"/>
      <c r="K487" s="158"/>
      <c r="L487" s="158"/>
      <c r="M487" s="158"/>
      <c r="N487" s="158"/>
      <c r="O487" s="158"/>
      <c r="P487" s="158"/>
      <c r="Q487" s="158"/>
      <c r="R487" s="158"/>
      <c r="S487" s="158"/>
      <c r="T487" s="158"/>
      <c r="U487" s="158"/>
      <c r="V487" s="158"/>
      <c r="W487" s="158"/>
      <c r="X487" s="158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132</v>
      </c>
      <c r="AH487" s="148">
        <v>0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55"/>
      <c r="B488" s="156"/>
      <c r="C488" s="190" t="s">
        <v>522</v>
      </c>
      <c r="D488" s="160"/>
      <c r="E488" s="161">
        <v>278.27</v>
      </c>
      <c r="F488" s="158"/>
      <c r="G488" s="158"/>
      <c r="H488" s="158"/>
      <c r="I488" s="158"/>
      <c r="J488" s="158"/>
      <c r="K488" s="158"/>
      <c r="L488" s="158"/>
      <c r="M488" s="158"/>
      <c r="N488" s="158"/>
      <c r="O488" s="158"/>
      <c r="P488" s="158"/>
      <c r="Q488" s="158"/>
      <c r="R488" s="158"/>
      <c r="S488" s="158"/>
      <c r="T488" s="158"/>
      <c r="U488" s="158"/>
      <c r="V488" s="158"/>
      <c r="W488" s="158"/>
      <c r="X488" s="158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132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 x14ac:dyDescent="0.2">
      <c r="A489" s="155"/>
      <c r="B489" s="156"/>
      <c r="C489" s="190" t="s">
        <v>523</v>
      </c>
      <c r="D489" s="160"/>
      <c r="E489" s="161">
        <v>305.42</v>
      </c>
      <c r="F489" s="158"/>
      <c r="G489" s="158"/>
      <c r="H489" s="158"/>
      <c r="I489" s="158"/>
      <c r="J489" s="158"/>
      <c r="K489" s="158"/>
      <c r="L489" s="158"/>
      <c r="M489" s="158"/>
      <c r="N489" s="158"/>
      <c r="O489" s="158"/>
      <c r="P489" s="158"/>
      <c r="Q489" s="158"/>
      <c r="R489" s="158"/>
      <c r="S489" s="158"/>
      <c r="T489" s="158"/>
      <c r="U489" s="158"/>
      <c r="V489" s="158"/>
      <c r="W489" s="158"/>
      <c r="X489" s="158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132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 x14ac:dyDescent="0.2">
      <c r="A490" s="155"/>
      <c r="B490" s="156"/>
      <c r="C490" s="190" t="s">
        <v>524</v>
      </c>
      <c r="D490" s="160"/>
      <c r="E490" s="161">
        <v>164.11</v>
      </c>
      <c r="F490" s="158"/>
      <c r="G490" s="158"/>
      <c r="H490" s="158"/>
      <c r="I490" s="158"/>
      <c r="J490" s="158"/>
      <c r="K490" s="158"/>
      <c r="L490" s="158"/>
      <c r="M490" s="158"/>
      <c r="N490" s="158"/>
      <c r="O490" s="158"/>
      <c r="P490" s="158"/>
      <c r="Q490" s="158"/>
      <c r="R490" s="158"/>
      <c r="S490" s="158"/>
      <c r="T490" s="158"/>
      <c r="U490" s="158"/>
      <c r="V490" s="158"/>
      <c r="W490" s="158"/>
      <c r="X490" s="158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132</v>
      </c>
      <c r="AH490" s="148">
        <v>0</v>
      </c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71">
        <v>80</v>
      </c>
      <c r="B491" s="172" t="s">
        <v>525</v>
      </c>
      <c r="C491" s="189" t="s">
        <v>526</v>
      </c>
      <c r="D491" s="173" t="s">
        <v>461</v>
      </c>
      <c r="E491" s="174">
        <v>21.790209999999998</v>
      </c>
      <c r="F491" s="175"/>
      <c r="G491" s="176">
        <f>ROUND(E491*F491,2)</f>
        <v>0</v>
      </c>
      <c r="H491" s="175"/>
      <c r="I491" s="176">
        <f>ROUND(E491*H491,2)</f>
        <v>0</v>
      </c>
      <c r="J491" s="175"/>
      <c r="K491" s="176">
        <f>ROUND(E491*J491,2)</f>
        <v>0</v>
      </c>
      <c r="L491" s="176">
        <v>21</v>
      </c>
      <c r="M491" s="176">
        <f>G491*(1+L491/100)</f>
        <v>0</v>
      </c>
      <c r="N491" s="176">
        <v>0.55000000000000004</v>
      </c>
      <c r="O491" s="176">
        <f>ROUND(E491*N491,2)</f>
        <v>11.98</v>
      </c>
      <c r="P491" s="176">
        <v>0</v>
      </c>
      <c r="Q491" s="176">
        <f>ROUND(E491*P491,2)</f>
        <v>0</v>
      </c>
      <c r="R491" s="176" t="s">
        <v>318</v>
      </c>
      <c r="S491" s="176" t="s">
        <v>128</v>
      </c>
      <c r="T491" s="177" t="s">
        <v>128</v>
      </c>
      <c r="U491" s="158">
        <v>0</v>
      </c>
      <c r="V491" s="158">
        <f>ROUND(E491*U491,2)</f>
        <v>0</v>
      </c>
      <c r="W491" s="158"/>
      <c r="X491" s="158" t="s">
        <v>319</v>
      </c>
      <c r="Y491" s="148"/>
      <c r="Z491" s="148"/>
      <c r="AA491" s="148"/>
      <c r="AB491" s="148"/>
      <c r="AC491" s="148"/>
      <c r="AD491" s="148"/>
      <c r="AE491" s="148"/>
      <c r="AF491" s="148"/>
      <c r="AG491" s="148" t="s">
        <v>320</v>
      </c>
      <c r="AH491" s="148"/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55"/>
      <c r="B492" s="156"/>
      <c r="C492" s="190" t="s">
        <v>462</v>
      </c>
      <c r="D492" s="160"/>
      <c r="E492" s="161"/>
      <c r="F492" s="158"/>
      <c r="G492" s="158"/>
      <c r="H492" s="158"/>
      <c r="I492" s="158"/>
      <c r="J492" s="158"/>
      <c r="K492" s="158"/>
      <c r="L492" s="158"/>
      <c r="M492" s="158"/>
      <c r="N492" s="158"/>
      <c r="O492" s="158"/>
      <c r="P492" s="158"/>
      <c r="Q492" s="158"/>
      <c r="R492" s="158"/>
      <c r="S492" s="158"/>
      <c r="T492" s="158"/>
      <c r="U492" s="158"/>
      <c r="V492" s="158"/>
      <c r="W492" s="158"/>
      <c r="X492" s="158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132</v>
      </c>
      <c r="AH492" s="148">
        <v>0</v>
      </c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55"/>
      <c r="B493" s="156"/>
      <c r="C493" s="190" t="s">
        <v>463</v>
      </c>
      <c r="D493" s="160"/>
      <c r="E493" s="161">
        <v>2.98</v>
      </c>
      <c r="F493" s="158"/>
      <c r="G493" s="158"/>
      <c r="H493" s="158"/>
      <c r="I493" s="158"/>
      <c r="J493" s="158"/>
      <c r="K493" s="158"/>
      <c r="L493" s="158"/>
      <c r="M493" s="158"/>
      <c r="N493" s="158"/>
      <c r="O493" s="158"/>
      <c r="P493" s="158"/>
      <c r="Q493" s="158"/>
      <c r="R493" s="158"/>
      <c r="S493" s="158"/>
      <c r="T493" s="158"/>
      <c r="U493" s="158"/>
      <c r="V493" s="158"/>
      <c r="W493" s="158"/>
      <c r="X493" s="158"/>
      <c r="Y493" s="148"/>
      <c r="Z493" s="148"/>
      <c r="AA493" s="148"/>
      <c r="AB493" s="148"/>
      <c r="AC493" s="148"/>
      <c r="AD493" s="148"/>
      <c r="AE493" s="148"/>
      <c r="AF493" s="148"/>
      <c r="AG493" s="148" t="s">
        <v>132</v>
      </c>
      <c r="AH493" s="148">
        <v>0</v>
      </c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 x14ac:dyDescent="0.2">
      <c r="A494" s="155"/>
      <c r="B494" s="156"/>
      <c r="C494" s="190" t="s">
        <v>464</v>
      </c>
      <c r="D494" s="160"/>
      <c r="E494" s="161">
        <v>0.48</v>
      </c>
      <c r="F494" s="158"/>
      <c r="G494" s="158"/>
      <c r="H494" s="158"/>
      <c r="I494" s="158"/>
      <c r="J494" s="158"/>
      <c r="K494" s="158"/>
      <c r="L494" s="158"/>
      <c r="M494" s="158"/>
      <c r="N494" s="158"/>
      <c r="O494" s="158"/>
      <c r="P494" s="158"/>
      <c r="Q494" s="158"/>
      <c r="R494" s="158"/>
      <c r="S494" s="158"/>
      <c r="T494" s="158"/>
      <c r="U494" s="158"/>
      <c r="V494" s="158"/>
      <c r="W494" s="158"/>
      <c r="X494" s="158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132</v>
      </c>
      <c r="AH494" s="148">
        <v>0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55"/>
      <c r="B495" s="156"/>
      <c r="C495" s="190" t="s">
        <v>465</v>
      </c>
      <c r="D495" s="160"/>
      <c r="E495" s="161">
        <v>0.69</v>
      </c>
      <c r="F495" s="158"/>
      <c r="G495" s="158"/>
      <c r="H495" s="158"/>
      <c r="I495" s="158"/>
      <c r="J495" s="158"/>
      <c r="K495" s="158"/>
      <c r="L495" s="158"/>
      <c r="M495" s="158"/>
      <c r="N495" s="158"/>
      <c r="O495" s="158"/>
      <c r="P495" s="158"/>
      <c r="Q495" s="158"/>
      <c r="R495" s="158"/>
      <c r="S495" s="158"/>
      <c r="T495" s="158"/>
      <c r="U495" s="158"/>
      <c r="V495" s="158"/>
      <c r="W495" s="158"/>
      <c r="X495" s="158"/>
      <c r="Y495" s="148"/>
      <c r="Z495" s="148"/>
      <c r="AA495" s="148"/>
      <c r="AB495" s="148"/>
      <c r="AC495" s="148"/>
      <c r="AD495" s="148"/>
      <c r="AE495" s="148"/>
      <c r="AF495" s="148"/>
      <c r="AG495" s="148" t="s">
        <v>132</v>
      </c>
      <c r="AH495" s="148">
        <v>0</v>
      </c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55"/>
      <c r="B496" s="156"/>
      <c r="C496" s="190" t="s">
        <v>466</v>
      </c>
      <c r="D496" s="160"/>
      <c r="E496" s="161">
        <v>1.51</v>
      </c>
      <c r="F496" s="158"/>
      <c r="G496" s="158"/>
      <c r="H496" s="158"/>
      <c r="I496" s="158"/>
      <c r="J496" s="158"/>
      <c r="K496" s="158"/>
      <c r="L496" s="158"/>
      <c r="M496" s="158"/>
      <c r="N496" s="158"/>
      <c r="O496" s="158"/>
      <c r="P496" s="158"/>
      <c r="Q496" s="158"/>
      <c r="R496" s="158"/>
      <c r="S496" s="158"/>
      <c r="T496" s="158"/>
      <c r="U496" s="158"/>
      <c r="V496" s="158"/>
      <c r="W496" s="158"/>
      <c r="X496" s="158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132</v>
      </c>
      <c r="AH496" s="148">
        <v>0</v>
      </c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55"/>
      <c r="B497" s="156"/>
      <c r="C497" s="190" t="s">
        <v>467</v>
      </c>
      <c r="D497" s="160"/>
      <c r="E497" s="161">
        <v>0.28000000000000003</v>
      </c>
      <c r="F497" s="158"/>
      <c r="G497" s="158"/>
      <c r="H497" s="158"/>
      <c r="I497" s="158"/>
      <c r="J497" s="158"/>
      <c r="K497" s="158"/>
      <c r="L497" s="158"/>
      <c r="M497" s="158"/>
      <c r="N497" s="158"/>
      <c r="O497" s="158"/>
      <c r="P497" s="158"/>
      <c r="Q497" s="158"/>
      <c r="R497" s="158"/>
      <c r="S497" s="158"/>
      <c r="T497" s="158"/>
      <c r="U497" s="158"/>
      <c r="V497" s="158"/>
      <c r="W497" s="158"/>
      <c r="X497" s="158"/>
      <c r="Y497" s="148"/>
      <c r="Z497" s="148"/>
      <c r="AA497" s="148"/>
      <c r="AB497" s="148"/>
      <c r="AC497" s="148"/>
      <c r="AD497" s="148"/>
      <c r="AE497" s="148"/>
      <c r="AF497" s="148"/>
      <c r="AG497" s="148" t="s">
        <v>132</v>
      </c>
      <c r="AH497" s="148">
        <v>0</v>
      </c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55"/>
      <c r="B498" s="156"/>
      <c r="C498" s="190" t="s">
        <v>135</v>
      </c>
      <c r="D498" s="160"/>
      <c r="E498" s="161"/>
      <c r="F498" s="158"/>
      <c r="G498" s="158"/>
      <c r="H498" s="158"/>
      <c r="I498" s="158"/>
      <c r="J498" s="158"/>
      <c r="K498" s="158"/>
      <c r="L498" s="158"/>
      <c r="M498" s="158"/>
      <c r="N498" s="158"/>
      <c r="O498" s="158"/>
      <c r="P498" s="158"/>
      <c r="Q498" s="158"/>
      <c r="R498" s="158"/>
      <c r="S498" s="158"/>
      <c r="T498" s="158"/>
      <c r="U498" s="158"/>
      <c r="V498" s="158"/>
      <c r="W498" s="158"/>
      <c r="X498" s="158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132</v>
      </c>
      <c r="AH498" s="148">
        <v>0</v>
      </c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55"/>
      <c r="B499" s="156"/>
      <c r="C499" s="190" t="s">
        <v>468</v>
      </c>
      <c r="D499" s="160"/>
      <c r="E499" s="161"/>
      <c r="F499" s="158"/>
      <c r="G499" s="158"/>
      <c r="H499" s="158"/>
      <c r="I499" s="158"/>
      <c r="J499" s="158"/>
      <c r="K499" s="158"/>
      <c r="L499" s="158"/>
      <c r="M499" s="158"/>
      <c r="N499" s="158"/>
      <c r="O499" s="158"/>
      <c r="P499" s="158"/>
      <c r="Q499" s="158"/>
      <c r="R499" s="158"/>
      <c r="S499" s="158"/>
      <c r="T499" s="158"/>
      <c r="U499" s="158"/>
      <c r="V499" s="158"/>
      <c r="W499" s="158"/>
      <c r="X499" s="158"/>
      <c r="Y499" s="148"/>
      <c r="Z499" s="148"/>
      <c r="AA499" s="148"/>
      <c r="AB499" s="148"/>
      <c r="AC499" s="148"/>
      <c r="AD499" s="148"/>
      <c r="AE499" s="148"/>
      <c r="AF499" s="148"/>
      <c r="AG499" s="148" t="s">
        <v>132</v>
      </c>
      <c r="AH499" s="148">
        <v>0</v>
      </c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55"/>
      <c r="B500" s="156"/>
      <c r="C500" s="190" t="s">
        <v>469</v>
      </c>
      <c r="D500" s="160"/>
      <c r="E500" s="161">
        <v>2.21</v>
      </c>
      <c r="F500" s="158"/>
      <c r="G500" s="158"/>
      <c r="H500" s="158"/>
      <c r="I500" s="158"/>
      <c r="J500" s="158"/>
      <c r="K500" s="158"/>
      <c r="L500" s="158"/>
      <c r="M500" s="158"/>
      <c r="N500" s="158"/>
      <c r="O500" s="158"/>
      <c r="P500" s="158"/>
      <c r="Q500" s="158"/>
      <c r="R500" s="158"/>
      <c r="S500" s="158"/>
      <c r="T500" s="158"/>
      <c r="U500" s="158"/>
      <c r="V500" s="158"/>
      <c r="W500" s="158"/>
      <c r="X500" s="158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132</v>
      </c>
      <c r="AH500" s="148">
        <v>0</v>
      </c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55"/>
      <c r="B501" s="156"/>
      <c r="C501" s="190" t="s">
        <v>470</v>
      </c>
      <c r="D501" s="160"/>
      <c r="E501" s="161">
        <v>0.31</v>
      </c>
      <c r="F501" s="158"/>
      <c r="G501" s="158"/>
      <c r="H501" s="158"/>
      <c r="I501" s="158"/>
      <c r="J501" s="158"/>
      <c r="K501" s="158"/>
      <c r="L501" s="158"/>
      <c r="M501" s="158"/>
      <c r="N501" s="158"/>
      <c r="O501" s="158"/>
      <c r="P501" s="158"/>
      <c r="Q501" s="158"/>
      <c r="R501" s="158"/>
      <c r="S501" s="158"/>
      <c r="T501" s="158"/>
      <c r="U501" s="158"/>
      <c r="V501" s="158"/>
      <c r="W501" s="158"/>
      <c r="X501" s="158"/>
      <c r="Y501" s="148"/>
      <c r="Z501" s="148"/>
      <c r="AA501" s="148"/>
      <c r="AB501" s="148"/>
      <c r="AC501" s="148"/>
      <c r="AD501" s="148"/>
      <c r="AE501" s="148"/>
      <c r="AF501" s="148"/>
      <c r="AG501" s="148" t="s">
        <v>132</v>
      </c>
      <c r="AH501" s="148">
        <v>0</v>
      </c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 x14ac:dyDescent="0.2">
      <c r="A502" s="155"/>
      <c r="B502" s="156"/>
      <c r="C502" s="190" t="s">
        <v>471</v>
      </c>
      <c r="D502" s="160"/>
      <c r="E502" s="161">
        <v>0.44</v>
      </c>
      <c r="F502" s="158"/>
      <c r="G502" s="158"/>
      <c r="H502" s="158"/>
      <c r="I502" s="158"/>
      <c r="J502" s="158"/>
      <c r="K502" s="158"/>
      <c r="L502" s="158"/>
      <c r="M502" s="158"/>
      <c r="N502" s="158"/>
      <c r="O502" s="158"/>
      <c r="P502" s="158"/>
      <c r="Q502" s="158"/>
      <c r="R502" s="158"/>
      <c r="S502" s="158"/>
      <c r="T502" s="158"/>
      <c r="U502" s="158"/>
      <c r="V502" s="158"/>
      <c r="W502" s="158"/>
      <c r="X502" s="158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132</v>
      </c>
      <c r="AH502" s="148">
        <v>0</v>
      </c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55"/>
      <c r="B503" s="156"/>
      <c r="C503" s="190" t="s">
        <v>135</v>
      </c>
      <c r="D503" s="160"/>
      <c r="E503" s="161"/>
      <c r="F503" s="158"/>
      <c r="G503" s="158"/>
      <c r="H503" s="158"/>
      <c r="I503" s="158"/>
      <c r="J503" s="158"/>
      <c r="K503" s="158"/>
      <c r="L503" s="158"/>
      <c r="M503" s="158"/>
      <c r="N503" s="158"/>
      <c r="O503" s="158"/>
      <c r="P503" s="158"/>
      <c r="Q503" s="158"/>
      <c r="R503" s="158"/>
      <c r="S503" s="158"/>
      <c r="T503" s="158"/>
      <c r="U503" s="158"/>
      <c r="V503" s="158"/>
      <c r="W503" s="158"/>
      <c r="X503" s="158"/>
      <c r="Y503" s="148"/>
      <c r="Z503" s="148"/>
      <c r="AA503" s="148"/>
      <c r="AB503" s="148"/>
      <c r="AC503" s="148"/>
      <c r="AD503" s="148"/>
      <c r="AE503" s="148"/>
      <c r="AF503" s="148"/>
      <c r="AG503" s="148" t="s">
        <v>132</v>
      </c>
      <c r="AH503" s="148">
        <v>0</v>
      </c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190" t="s">
        <v>472</v>
      </c>
      <c r="D504" s="160"/>
      <c r="E504" s="161"/>
      <c r="F504" s="158"/>
      <c r="G504" s="158"/>
      <c r="H504" s="158"/>
      <c r="I504" s="158"/>
      <c r="J504" s="158"/>
      <c r="K504" s="158"/>
      <c r="L504" s="158"/>
      <c r="M504" s="158"/>
      <c r="N504" s="158"/>
      <c r="O504" s="158"/>
      <c r="P504" s="158"/>
      <c r="Q504" s="158"/>
      <c r="R504" s="158"/>
      <c r="S504" s="158"/>
      <c r="T504" s="158"/>
      <c r="U504" s="158"/>
      <c r="V504" s="158"/>
      <c r="W504" s="158"/>
      <c r="X504" s="158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132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1" x14ac:dyDescent="0.2">
      <c r="A505" s="155"/>
      <c r="B505" s="156"/>
      <c r="C505" s="190" t="s">
        <v>473</v>
      </c>
      <c r="D505" s="160"/>
      <c r="E505" s="161">
        <v>1.1200000000000001</v>
      </c>
      <c r="F505" s="158"/>
      <c r="G505" s="158"/>
      <c r="H505" s="158"/>
      <c r="I505" s="158"/>
      <c r="J505" s="158"/>
      <c r="K505" s="158"/>
      <c r="L505" s="158"/>
      <c r="M505" s="158"/>
      <c r="N505" s="158"/>
      <c r="O505" s="158"/>
      <c r="P505" s="158"/>
      <c r="Q505" s="158"/>
      <c r="R505" s="158"/>
      <c r="S505" s="158"/>
      <c r="T505" s="158"/>
      <c r="U505" s="158"/>
      <c r="V505" s="158"/>
      <c r="W505" s="158"/>
      <c r="X505" s="158"/>
      <c r="Y505" s="148"/>
      <c r="Z505" s="148"/>
      <c r="AA505" s="148"/>
      <c r="AB505" s="148"/>
      <c r="AC505" s="148"/>
      <c r="AD505" s="148"/>
      <c r="AE505" s="148"/>
      <c r="AF505" s="148"/>
      <c r="AG505" s="148" t="s">
        <v>132</v>
      </c>
      <c r="AH505" s="148">
        <v>0</v>
      </c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190" t="s">
        <v>135</v>
      </c>
      <c r="D506" s="160"/>
      <c r="E506" s="161"/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132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 x14ac:dyDescent="0.2">
      <c r="A507" s="155"/>
      <c r="B507" s="156"/>
      <c r="C507" s="190" t="s">
        <v>474</v>
      </c>
      <c r="D507" s="160"/>
      <c r="E507" s="161"/>
      <c r="F507" s="158"/>
      <c r="G507" s="158"/>
      <c r="H507" s="158"/>
      <c r="I507" s="158"/>
      <c r="J507" s="158"/>
      <c r="K507" s="158"/>
      <c r="L507" s="158"/>
      <c r="M507" s="158"/>
      <c r="N507" s="158"/>
      <c r="O507" s="158"/>
      <c r="P507" s="158"/>
      <c r="Q507" s="158"/>
      <c r="R507" s="158"/>
      <c r="S507" s="158"/>
      <c r="T507" s="158"/>
      <c r="U507" s="158"/>
      <c r="V507" s="158"/>
      <c r="W507" s="158"/>
      <c r="X507" s="158"/>
      <c r="Y507" s="148"/>
      <c r="Z507" s="148"/>
      <c r="AA507" s="148"/>
      <c r="AB507" s="148"/>
      <c r="AC507" s="148"/>
      <c r="AD507" s="148"/>
      <c r="AE507" s="148"/>
      <c r="AF507" s="148"/>
      <c r="AG507" s="148" t="s">
        <v>132</v>
      </c>
      <c r="AH507" s="148">
        <v>0</v>
      </c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55"/>
      <c r="B508" s="156"/>
      <c r="C508" s="190" t="s">
        <v>475</v>
      </c>
      <c r="D508" s="160"/>
      <c r="E508" s="161">
        <v>5.2</v>
      </c>
      <c r="F508" s="158"/>
      <c r="G508" s="158"/>
      <c r="H508" s="158"/>
      <c r="I508" s="158"/>
      <c r="J508" s="158"/>
      <c r="K508" s="158"/>
      <c r="L508" s="158"/>
      <c r="M508" s="158"/>
      <c r="N508" s="158"/>
      <c r="O508" s="158"/>
      <c r="P508" s="158"/>
      <c r="Q508" s="158"/>
      <c r="R508" s="158"/>
      <c r="S508" s="158"/>
      <c r="T508" s="158"/>
      <c r="U508" s="158"/>
      <c r="V508" s="158"/>
      <c r="W508" s="158"/>
      <c r="X508" s="158"/>
      <c r="Y508" s="148"/>
      <c r="Z508" s="148"/>
      <c r="AA508" s="148"/>
      <c r="AB508" s="148"/>
      <c r="AC508" s="148"/>
      <c r="AD508" s="148"/>
      <c r="AE508" s="148"/>
      <c r="AF508" s="148"/>
      <c r="AG508" s="148" t="s">
        <v>132</v>
      </c>
      <c r="AH508" s="148">
        <v>0</v>
      </c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 x14ac:dyDescent="0.2">
      <c r="A509" s="155"/>
      <c r="B509" s="156"/>
      <c r="C509" s="190" t="s">
        <v>476</v>
      </c>
      <c r="D509" s="160"/>
      <c r="E509" s="161">
        <v>0.32</v>
      </c>
      <c r="F509" s="158"/>
      <c r="G509" s="158"/>
      <c r="H509" s="158"/>
      <c r="I509" s="158"/>
      <c r="J509" s="158"/>
      <c r="K509" s="158"/>
      <c r="L509" s="158"/>
      <c r="M509" s="158"/>
      <c r="N509" s="158"/>
      <c r="O509" s="158"/>
      <c r="P509" s="158"/>
      <c r="Q509" s="158"/>
      <c r="R509" s="158"/>
      <c r="S509" s="158"/>
      <c r="T509" s="158"/>
      <c r="U509" s="158"/>
      <c r="V509" s="158"/>
      <c r="W509" s="158"/>
      <c r="X509" s="158"/>
      <c r="Y509" s="148"/>
      <c r="Z509" s="148"/>
      <c r="AA509" s="148"/>
      <c r="AB509" s="148"/>
      <c r="AC509" s="148"/>
      <c r="AD509" s="148"/>
      <c r="AE509" s="148"/>
      <c r="AF509" s="148"/>
      <c r="AG509" s="148" t="s">
        <v>132</v>
      </c>
      <c r="AH509" s="148">
        <v>0</v>
      </c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 x14ac:dyDescent="0.2">
      <c r="A510" s="155"/>
      <c r="B510" s="156"/>
      <c r="C510" s="190" t="s">
        <v>477</v>
      </c>
      <c r="D510" s="160"/>
      <c r="E510" s="161">
        <v>0.32</v>
      </c>
      <c r="F510" s="158"/>
      <c r="G510" s="158"/>
      <c r="H510" s="158"/>
      <c r="I510" s="158"/>
      <c r="J510" s="158"/>
      <c r="K510" s="158"/>
      <c r="L510" s="158"/>
      <c r="M510" s="158"/>
      <c r="N510" s="158"/>
      <c r="O510" s="158"/>
      <c r="P510" s="158"/>
      <c r="Q510" s="158"/>
      <c r="R510" s="158"/>
      <c r="S510" s="158"/>
      <c r="T510" s="158"/>
      <c r="U510" s="158"/>
      <c r="V510" s="158"/>
      <c r="W510" s="158"/>
      <c r="X510" s="158"/>
      <c r="Y510" s="148"/>
      <c r="Z510" s="148"/>
      <c r="AA510" s="148"/>
      <c r="AB510" s="148"/>
      <c r="AC510" s="148"/>
      <c r="AD510" s="148"/>
      <c r="AE510" s="148"/>
      <c r="AF510" s="148"/>
      <c r="AG510" s="148" t="s">
        <v>132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55"/>
      <c r="B511" s="156"/>
      <c r="C511" s="190" t="s">
        <v>135</v>
      </c>
      <c r="D511" s="160"/>
      <c r="E511" s="161"/>
      <c r="F511" s="158"/>
      <c r="G511" s="158"/>
      <c r="H511" s="158"/>
      <c r="I511" s="158"/>
      <c r="J511" s="158"/>
      <c r="K511" s="158"/>
      <c r="L511" s="158"/>
      <c r="M511" s="158"/>
      <c r="N511" s="158"/>
      <c r="O511" s="158"/>
      <c r="P511" s="158"/>
      <c r="Q511" s="158"/>
      <c r="R511" s="158"/>
      <c r="S511" s="158"/>
      <c r="T511" s="158"/>
      <c r="U511" s="158"/>
      <c r="V511" s="158"/>
      <c r="W511" s="158"/>
      <c r="X511" s="158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132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 x14ac:dyDescent="0.2">
      <c r="A512" s="155"/>
      <c r="B512" s="156"/>
      <c r="C512" s="190" t="s">
        <v>478</v>
      </c>
      <c r="D512" s="160"/>
      <c r="E512" s="161"/>
      <c r="F512" s="158"/>
      <c r="G512" s="158"/>
      <c r="H512" s="158"/>
      <c r="I512" s="158"/>
      <c r="J512" s="158"/>
      <c r="K512" s="158"/>
      <c r="L512" s="158"/>
      <c r="M512" s="158"/>
      <c r="N512" s="158"/>
      <c r="O512" s="158"/>
      <c r="P512" s="158"/>
      <c r="Q512" s="158"/>
      <c r="R512" s="158"/>
      <c r="S512" s="158"/>
      <c r="T512" s="158"/>
      <c r="U512" s="158"/>
      <c r="V512" s="158"/>
      <c r="W512" s="158"/>
      <c r="X512" s="158"/>
      <c r="Y512" s="148"/>
      <c r="Z512" s="148"/>
      <c r="AA512" s="148"/>
      <c r="AB512" s="148"/>
      <c r="AC512" s="148"/>
      <c r="AD512" s="148"/>
      <c r="AE512" s="148"/>
      <c r="AF512" s="148"/>
      <c r="AG512" s="148" t="s">
        <v>132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 x14ac:dyDescent="0.2">
      <c r="A513" s="155"/>
      <c r="B513" s="156"/>
      <c r="C513" s="190" t="s">
        <v>479</v>
      </c>
      <c r="D513" s="160"/>
      <c r="E513" s="161">
        <v>0.53</v>
      </c>
      <c r="F513" s="158"/>
      <c r="G513" s="158"/>
      <c r="H513" s="158"/>
      <c r="I513" s="158"/>
      <c r="J513" s="158"/>
      <c r="K513" s="158"/>
      <c r="L513" s="158"/>
      <c r="M513" s="158"/>
      <c r="N513" s="158"/>
      <c r="O513" s="158"/>
      <c r="P513" s="158"/>
      <c r="Q513" s="158"/>
      <c r="R513" s="158"/>
      <c r="S513" s="158"/>
      <c r="T513" s="158"/>
      <c r="U513" s="158"/>
      <c r="V513" s="158"/>
      <c r="W513" s="158"/>
      <c r="X513" s="158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132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 x14ac:dyDescent="0.2">
      <c r="A514" s="155"/>
      <c r="B514" s="156"/>
      <c r="C514" s="190" t="s">
        <v>135</v>
      </c>
      <c r="D514" s="160"/>
      <c r="E514" s="161"/>
      <c r="F514" s="158"/>
      <c r="G514" s="158"/>
      <c r="H514" s="158"/>
      <c r="I514" s="158"/>
      <c r="J514" s="158"/>
      <c r="K514" s="158"/>
      <c r="L514" s="158"/>
      <c r="M514" s="158"/>
      <c r="N514" s="158"/>
      <c r="O514" s="158"/>
      <c r="P514" s="158"/>
      <c r="Q514" s="158"/>
      <c r="R514" s="158"/>
      <c r="S514" s="158"/>
      <c r="T514" s="158"/>
      <c r="U514" s="158"/>
      <c r="V514" s="158"/>
      <c r="W514" s="158"/>
      <c r="X514" s="158"/>
      <c r="Y514" s="148"/>
      <c r="Z514" s="148"/>
      <c r="AA514" s="148"/>
      <c r="AB514" s="148"/>
      <c r="AC514" s="148"/>
      <c r="AD514" s="148"/>
      <c r="AE514" s="148"/>
      <c r="AF514" s="148"/>
      <c r="AG514" s="148" t="s">
        <v>132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1" x14ac:dyDescent="0.2">
      <c r="A515" s="155"/>
      <c r="B515" s="156"/>
      <c r="C515" s="190" t="s">
        <v>527</v>
      </c>
      <c r="D515" s="160"/>
      <c r="E515" s="161">
        <v>3.31</v>
      </c>
      <c r="F515" s="158"/>
      <c r="G515" s="158"/>
      <c r="H515" s="158"/>
      <c r="I515" s="158"/>
      <c r="J515" s="158"/>
      <c r="K515" s="158"/>
      <c r="L515" s="158"/>
      <c r="M515" s="158"/>
      <c r="N515" s="158"/>
      <c r="O515" s="158"/>
      <c r="P515" s="158"/>
      <c r="Q515" s="158"/>
      <c r="R515" s="158"/>
      <c r="S515" s="158"/>
      <c r="T515" s="158"/>
      <c r="U515" s="158"/>
      <c r="V515" s="158"/>
      <c r="W515" s="158"/>
      <c r="X515" s="158"/>
      <c r="Y515" s="148"/>
      <c r="Z515" s="148"/>
      <c r="AA515" s="148"/>
      <c r="AB515" s="148"/>
      <c r="AC515" s="148"/>
      <c r="AD515" s="148"/>
      <c r="AE515" s="148"/>
      <c r="AF515" s="148"/>
      <c r="AG515" s="148" t="s">
        <v>132</v>
      </c>
      <c r="AH515" s="148">
        <v>0</v>
      </c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outlineLevel="1" x14ac:dyDescent="0.2">
      <c r="A516" s="155"/>
      <c r="B516" s="156"/>
      <c r="C516" s="190" t="s">
        <v>481</v>
      </c>
      <c r="D516" s="160"/>
      <c r="E516" s="161">
        <v>0.12</v>
      </c>
      <c r="F516" s="158"/>
      <c r="G516" s="158"/>
      <c r="H516" s="158"/>
      <c r="I516" s="158"/>
      <c r="J516" s="158"/>
      <c r="K516" s="158"/>
      <c r="L516" s="158"/>
      <c r="M516" s="158"/>
      <c r="N516" s="158"/>
      <c r="O516" s="158"/>
      <c r="P516" s="158"/>
      <c r="Q516" s="158"/>
      <c r="R516" s="158"/>
      <c r="S516" s="158"/>
      <c r="T516" s="158"/>
      <c r="U516" s="158"/>
      <c r="V516" s="158"/>
      <c r="W516" s="158"/>
      <c r="X516" s="158"/>
      <c r="Y516" s="148"/>
      <c r="Z516" s="148"/>
      <c r="AA516" s="148"/>
      <c r="AB516" s="148"/>
      <c r="AC516" s="148"/>
      <c r="AD516" s="148"/>
      <c r="AE516" s="148"/>
      <c r="AF516" s="148"/>
      <c r="AG516" s="148" t="s">
        <v>132</v>
      </c>
      <c r="AH516" s="148">
        <v>0</v>
      </c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 x14ac:dyDescent="0.2">
      <c r="A517" s="155"/>
      <c r="B517" s="156"/>
      <c r="C517" s="191" t="s">
        <v>321</v>
      </c>
      <c r="D517" s="162"/>
      <c r="E517" s="163">
        <v>19.809999999999999</v>
      </c>
      <c r="F517" s="158"/>
      <c r="G517" s="158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48"/>
      <c r="Z517" s="148"/>
      <c r="AA517" s="148"/>
      <c r="AB517" s="148"/>
      <c r="AC517" s="148"/>
      <c r="AD517" s="148"/>
      <c r="AE517" s="148"/>
      <c r="AF517" s="148"/>
      <c r="AG517" s="148" t="s">
        <v>132</v>
      </c>
      <c r="AH517" s="148">
        <v>1</v>
      </c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1" x14ac:dyDescent="0.2">
      <c r="A518" s="155"/>
      <c r="B518" s="156"/>
      <c r="C518" s="190" t="s">
        <v>528</v>
      </c>
      <c r="D518" s="160"/>
      <c r="E518" s="161">
        <v>1.98</v>
      </c>
      <c r="F518" s="158"/>
      <c r="G518" s="158"/>
      <c r="H518" s="158"/>
      <c r="I518" s="158"/>
      <c r="J518" s="158"/>
      <c r="K518" s="158"/>
      <c r="L518" s="158"/>
      <c r="M518" s="158"/>
      <c r="N518" s="158"/>
      <c r="O518" s="158"/>
      <c r="P518" s="158"/>
      <c r="Q518" s="158"/>
      <c r="R518" s="158"/>
      <c r="S518" s="158"/>
      <c r="T518" s="158"/>
      <c r="U518" s="158"/>
      <c r="V518" s="158"/>
      <c r="W518" s="158"/>
      <c r="X518" s="158"/>
      <c r="Y518" s="148"/>
      <c r="Z518" s="148"/>
      <c r="AA518" s="148"/>
      <c r="AB518" s="148"/>
      <c r="AC518" s="148"/>
      <c r="AD518" s="148"/>
      <c r="AE518" s="148"/>
      <c r="AF518" s="148"/>
      <c r="AG518" s="148" t="s">
        <v>132</v>
      </c>
      <c r="AH518" s="148">
        <v>0</v>
      </c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1" x14ac:dyDescent="0.2">
      <c r="A519" s="155">
        <v>81</v>
      </c>
      <c r="B519" s="156" t="s">
        <v>529</v>
      </c>
      <c r="C519" s="192" t="s">
        <v>530</v>
      </c>
      <c r="D519" s="157" t="s">
        <v>0</v>
      </c>
      <c r="E519" s="178"/>
      <c r="F519" s="159"/>
      <c r="G519" s="158">
        <f>ROUND(E519*F519,2)</f>
        <v>0</v>
      </c>
      <c r="H519" s="159"/>
      <c r="I519" s="158">
        <f>ROUND(E519*H519,2)</f>
        <v>0</v>
      </c>
      <c r="J519" s="159"/>
      <c r="K519" s="158">
        <f>ROUND(E519*J519,2)</f>
        <v>0</v>
      </c>
      <c r="L519" s="158">
        <v>21</v>
      </c>
      <c r="M519" s="158">
        <f>G519*(1+L519/100)</f>
        <v>0</v>
      </c>
      <c r="N519" s="158">
        <v>0</v>
      </c>
      <c r="O519" s="158">
        <f>ROUND(E519*N519,2)</f>
        <v>0</v>
      </c>
      <c r="P519" s="158">
        <v>0</v>
      </c>
      <c r="Q519" s="158">
        <f>ROUND(E519*P519,2)</f>
        <v>0</v>
      </c>
      <c r="R519" s="158" t="s">
        <v>423</v>
      </c>
      <c r="S519" s="158" t="s">
        <v>128</v>
      </c>
      <c r="T519" s="158" t="s">
        <v>128</v>
      </c>
      <c r="U519" s="158">
        <v>0</v>
      </c>
      <c r="V519" s="158">
        <f>ROUND(E519*U519,2)</f>
        <v>0</v>
      </c>
      <c r="W519" s="158"/>
      <c r="X519" s="158" t="s">
        <v>218</v>
      </c>
      <c r="Y519" s="148"/>
      <c r="Z519" s="148"/>
      <c r="AA519" s="148"/>
      <c r="AB519" s="148"/>
      <c r="AC519" s="148"/>
      <c r="AD519" s="148"/>
      <c r="AE519" s="148"/>
      <c r="AF519" s="148"/>
      <c r="AG519" s="148" t="s">
        <v>219</v>
      </c>
      <c r="AH519" s="148"/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 x14ac:dyDescent="0.2">
      <c r="A520" s="155"/>
      <c r="B520" s="156"/>
      <c r="C520" s="258" t="s">
        <v>358</v>
      </c>
      <c r="D520" s="259"/>
      <c r="E520" s="259"/>
      <c r="F520" s="259"/>
      <c r="G520" s="259"/>
      <c r="H520" s="158"/>
      <c r="I520" s="158"/>
      <c r="J520" s="158"/>
      <c r="K520" s="158"/>
      <c r="L520" s="158"/>
      <c r="M520" s="158"/>
      <c r="N520" s="158"/>
      <c r="O520" s="158"/>
      <c r="P520" s="158"/>
      <c r="Q520" s="158"/>
      <c r="R520" s="158"/>
      <c r="S520" s="158"/>
      <c r="T520" s="158"/>
      <c r="U520" s="158"/>
      <c r="V520" s="158"/>
      <c r="W520" s="158"/>
      <c r="X520" s="158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175</v>
      </c>
      <c r="AH520" s="148"/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x14ac:dyDescent="0.2">
      <c r="A521" s="165" t="s">
        <v>122</v>
      </c>
      <c r="B521" s="166" t="s">
        <v>79</v>
      </c>
      <c r="C521" s="188" t="s">
        <v>80</v>
      </c>
      <c r="D521" s="167"/>
      <c r="E521" s="168"/>
      <c r="F521" s="169"/>
      <c r="G521" s="169">
        <f>SUMIF(AG522:AG571,"&lt;&gt;NOR",G522:G571)</f>
        <v>0</v>
      </c>
      <c r="H521" s="169"/>
      <c r="I521" s="169">
        <f>SUM(I522:I571)</f>
        <v>0</v>
      </c>
      <c r="J521" s="169"/>
      <c r="K521" s="169">
        <f>SUM(K522:K571)</f>
        <v>0</v>
      </c>
      <c r="L521" s="169"/>
      <c r="M521" s="169">
        <f>SUM(M522:M571)</f>
        <v>0</v>
      </c>
      <c r="N521" s="169"/>
      <c r="O521" s="169">
        <f>SUM(O522:O571)</f>
        <v>1.04</v>
      </c>
      <c r="P521" s="169"/>
      <c r="Q521" s="169">
        <f>SUM(Q522:Q571)</f>
        <v>1.01</v>
      </c>
      <c r="R521" s="169"/>
      <c r="S521" s="169"/>
      <c r="T521" s="170"/>
      <c r="U521" s="164"/>
      <c r="V521" s="164">
        <f>SUM(V522:V571)</f>
        <v>265.64999999999998</v>
      </c>
      <c r="W521" s="164"/>
      <c r="X521" s="164"/>
      <c r="AG521" t="s">
        <v>123</v>
      </c>
    </row>
    <row r="522" spans="1:60" ht="22.5" outlineLevel="1" x14ac:dyDescent="0.2">
      <c r="A522" s="171">
        <v>82</v>
      </c>
      <c r="B522" s="172" t="s">
        <v>531</v>
      </c>
      <c r="C522" s="189" t="s">
        <v>532</v>
      </c>
      <c r="D522" s="173" t="s">
        <v>209</v>
      </c>
      <c r="E522" s="174">
        <v>15</v>
      </c>
      <c r="F522" s="175"/>
      <c r="G522" s="176">
        <f>ROUND(E522*F522,2)</f>
        <v>0</v>
      </c>
      <c r="H522" s="175"/>
      <c r="I522" s="176">
        <f>ROUND(E522*H522,2)</f>
        <v>0</v>
      </c>
      <c r="J522" s="175"/>
      <c r="K522" s="176">
        <f>ROUND(E522*J522,2)</f>
        <v>0</v>
      </c>
      <c r="L522" s="176">
        <v>21</v>
      </c>
      <c r="M522" s="176">
        <f>G522*(1+L522/100)</f>
        <v>0</v>
      </c>
      <c r="N522" s="176">
        <v>7.7999999999999999E-4</v>
      </c>
      <c r="O522" s="176">
        <f>ROUND(E522*N522,2)</f>
        <v>0.01</v>
      </c>
      <c r="P522" s="176">
        <v>0</v>
      </c>
      <c r="Q522" s="176">
        <f>ROUND(E522*P522,2)</f>
        <v>0</v>
      </c>
      <c r="R522" s="176" t="s">
        <v>533</v>
      </c>
      <c r="S522" s="176" t="s">
        <v>128</v>
      </c>
      <c r="T522" s="177" t="s">
        <v>128</v>
      </c>
      <c r="U522" s="158">
        <v>0.253</v>
      </c>
      <c r="V522" s="158">
        <f>ROUND(E522*U522,2)</f>
        <v>3.8</v>
      </c>
      <c r="W522" s="158"/>
      <c r="X522" s="158" t="s">
        <v>129</v>
      </c>
      <c r="Y522" s="148"/>
      <c r="Z522" s="148"/>
      <c r="AA522" s="148"/>
      <c r="AB522" s="148"/>
      <c r="AC522" s="148"/>
      <c r="AD522" s="148"/>
      <c r="AE522" s="148"/>
      <c r="AF522" s="148"/>
      <c r="AG522" s="148" t="s">
        <v>130</v>
      </c>
      <c r="AH522" s="148"/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 x14ac:dyDescent="0.2">
      <c r="A523" s="155"/>
      <c r="B523" s="156"/>
      <c r="C523" s="190" t="s">
        <v>534</v>
      </c>
      <c r="D523" s="160"/>
      <c r="E523" s="161"/>
      <c r="F523" s="158"/>
      <c r="G523" s="158"/>
      <c r="H523" s="158"/>
      <c r="I523" s="158"/>
      <c r="J523" s="158"/>
      <c r="K523" s="158"/>
      <c r="L523" s="158"/>
      <c r="M523" s="158"/>
      <c r="N523" s="158"/>
      <c r="O523" s="158"/>
      <c r="P523" s="158"/>
      <c r="Q523" s="158"/>
      <c r="R523" s="158"/>
      <c r="S523" s="158"/>
      <c r="T523" s="158"/>
      <c r="U523" s="158"/>
      <c r="V523" s="158"/>
      <c r="W523" s="158"/>
      <c r="X523" s="158"/>
      <c r="Y523" s="148"/>
      <c r="Z523" s="148"/>
      <c r="AA523" s="148"/>
      <c r="AB523" s="148"/>
      <c r="AC523" s="148"/>
      <c r="AD523" s="148"/>
      <c r="AE523" s="148"/>
      <c r="AF523" s="148"/>
      <c r="AG523" s="148" t="s">
        <v>132</v>
      </c>
      <c r="AH523" s="148">
        <v>0</v>
      </c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 x14ac:dyDescent="0.2">
      <c r="A524" s="155"/>
      <c r="B524" s="156"/>
      <c r="C524" s="190" t="s">
        <v>535</v>
      </c>
      <c r="D524" s="160"/>
      <c r="E524" s="161"/>
      <c r="F524" s="158"/>
      <c r="G524" s="158"/>
      <c r="H524" s="158"/>
      <c r="I524" s="158"/>
      <c r="J524" s="158"/>
      <c r="K524" s="158"/>
      <c r="L524" s="158"/>
      <c r="M524" s="158"/>
      <c r="N524" s="158"/>
      <c r="O524" s="158"/>
      <c r="P524" s="158"/>
      <c r="Q524" s="158"/>
      <c r="R524" s="158"/>
      <c r="S524" s="158"/>
      <c r="T524" s="158"/>
      <c r="U524" s="158"/>
      <c r="V524" s="158"/>
      <c r="W524" s="158"/>
      <c r="X524" s="158"/>
      <c r="Y524" s="148"/>
      <c r="Z524" s="148"/>
      <c r="AA524" s="148"/>
      <c r="AB524" s="148"/>
      <c r="AC524" s="148"/>
      <c r="AD524" s="148"/>
      <c r="AE524" s="148"/>
      <c r="AF524" s="148"/>
      <c r="AG524" s="148" t="s">
        <v>132</v>
      </c>
      <c r="AH524" s="148">
        <v>0</v>
      </c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1" x14ac:dyDescent="0.2">
      <c r="A525" s="155"/>
      <c r="B525" s="156"/>
      <c r="C525" s="190" t="s">
        <v>536</v>
      </c>
      <c r="D525" s="160"/>
      <c r="E525" s="161">
        <v>15</v>
      </c>
      <c r="F525" s="158"/>
      <c r="G525" s="158"/>
      <c r="H525" s="158"/>
      <c r="I525" s="158"/>
      <c r="J525" s="158"/>
      <c r="K525" s="158"/>
      <c r="L525" s="158"/>
      <c r="M525" s="158"/>
      <c r="N525" s="158"/>
      <c r="O525" s="158"/>
      <c r="P525" s="158"/>
      <c r="Q525" s="158"/>
      <c r="R525" s="158"/>
      <c r="S525" s="158"/>
      <c r="T525" s="158"/>
      <c r="U525" s="158"/>
      <c r="V525" s="158"/>
      <c r="W525" s="158"/>
      <c r="X525" s="158"/>
      <c r="Y525" s="148"/>
      <c r="Z525" s="148"/>
      <c r="AA525" s="148"/>
      <c r="AB525" s="148"/>
      <c r="AC525" s="148"/>
      <c r="AD525" s="148"/>
      <c r="AE525" s="148"/>
      <c r="AF525" s="148"/>
      <c r="AG525" s="148" t="s">
        <v>132</v>
      </c>
      <c r="AH525" s="148">
        <v>0</v>
      </c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ht="33.75" outlineLevel="1" x14ac:dyDescent="0.2">
      <c r="A526" s="171">
        <v>83</v>
      </c>
      <c r="B526" s="172" t="s">
        <v>537</v>
      </c>
      <c r="C526" s="189" t="s">
        <v>538</v>
      </c>
      <c r="D526" s="173" t="s">
        <v>126</v>
      </c>
      <c r="E526" s="174">
        <v>1.8348</v>
      </c>
      <c r="F526" s="175"/>
      <c r="G526" s="176">
        <f>ROUND(E526*F526,2)</f>
        <v>0</v>
      </c>
      <c r="H526" s="175"/>
      <c r="I526" s="176">
        <f>ROUND(E526*H526,2)</f>
        <v>0</v>
      </c>
      <c r="J526" s="175"/>
      <c r="K526" s="176">
        <f>ROUND(E526*J526,2)</f>
        <v>0</v>
      </c>
      <c r="L526" s="176">
        <v>21</v>
      </c>
      <c r="M526" s="176">
        <f>G526*(1+L526/100)</f>
        <v>0</v>
      </c>
      <c r="N526" s="176">
        <v>2.7599999999999999E-3</v>
      </c>
      <c r="O526" s="176">
        <f>ROUND(E526*N526,2)</f>
        <v>0.01</v>
      </c>
      <c r="P526" s="176">
        <v>0</v>
      </c>
      <c r="Q526" s="176">
        <f>ROUND(E526*P526,2)</f>
        <v>0</v>
      </c>
      <c r="R526" s="176" t="s">
        <v>533</v>
      </c>
      <c r="S526" s="176" t="s">
        <v>128</v>
      </c>
      <c r="T526" s="177" t="s">
        <v>128</v>
      </c>
      <c r="U526" s="158">
        <v>2.3252999999999999</v>
      </c>
      <c r="V526" s="158">
        <f>ROUND(E526*U526,2)</f>
        <v>4.2699999999999996</v>
      </c>
      <c r="W526" s="158"/>
      <c r="X526" s="158" t="s">
        <v>129</v>
      </c>
      <c r="Y526" s="148"/>
      <c r="Z526" s="148"/>
      <c r="AA526" s="148"/>
      <c r="AB526" s="148"/>
      <c r="AC526" s="148"/>
      <c r="AD526" s="148"/>
      <c r="AE526" s="148"/>
      <c r="AF526" s="148"/>
      <c r="AG526" s="148" t="s">
        <v>130</v>
      </c>
      <c r="AH526" s="148"/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 x14ac:dyDescent="0.2">
      <c r="A527" s="155"/>
      <c r="B527" s="156"/>
      <c r="C527" s="190" t="s">
        <v>539</v>
      </c>
      <c r="D527" s="160"/>
      <c r="E527" s="161"/>
      <c r="F527" s="158"/>
      <c r="G527" s="158"/>
      <c r="H527" s="158"/>
      <c r="I527" s="158"/>
      <c r="J527" s="158"/>
      <c r="K527" s="158"/>
      <c r="L527" s="158"/>
      <c r="M527" s="158"/>
      <c r="N527" s="158"/>
      <c r="O527" s="158"/>
      <c r="P527" s="158"/>
      <c r="Q527" s="158"/>
      <c r="R527" s="158"/>
      <c r="S527" s="158"/>
      <c r="T527" s="158"/>
      <c r="U527" s="158"/>
      <c r="V527" s="158"/>
      <c r="W527" s="158"/>
      <c r="X527" s="158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132</v>
      </c>
      <c r="AH527" s="148">
        <v>0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1" x14ac:dyDescent="0.2">
      <c r="A528" s="155"/>
      <c r="B528" s="156"/>
      <c r="C528" s="190" t="s">
        <v>540</v>
      </c>
      <c r="D528" s="160"/>
      <c r="E528" s="161">
        <v>1.83</v>
      </c>
      <c r="F528" s="158"/>
      <c r="G528" s="158"/>
      <c r="H528" s="158"/>
      <c r="I528" s="158"/>
      <c r="J528" s="158"/>
      <c r="K528" s="158"/>
      <c r="L528" s="158"/>
      <c r="M528" s="158"/>
      <c r="N528" s="158"/>
      <c r="O528" s="158"/>
      <c r="P528" s="158"/>
      <c r="Q528" s="158"/>
      <c r="R528" s="158"/>
      <c r="S528" s="158"/>
      <c r="T528" s="158"/>
      <c r="U528" s="158"/>
      <c r="V528" s="158"/>
      <c r="W528" s="158"/>
      <c r="X528" s="158"/>
      <c r="Y528" s="148"/>
      <c r="Z528" s="148"/>
      <c r="AA528" s="148"/>
      <c r="AB528" s="148"/>
      <c r="AC528" s="148"/>
      <c r="AD528" s="148"/>
      <c r="AE528" s="148"/>
      <c r="AF528" s="148"/>
      <c r="AG528" s="148" t="s">
        <v>132</v>
      </c>
      <c r="AH528" s="148">
        <v>0</v>
      </c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ht="22.5" outlineLevel="1" x14ac:dyDescent="0.2">
      <c r="A529" s="171">
        <v>84</v>
      </c>
      <c r="B529" s="172" t="s">
        <v>541</v>
      </c>
      <c r="C529" s="189" t="s">
        <v>542</v>
      </c>
      <c r="D529" s="173" t="s">
        <v>209</v>
      </c>
      <c r="E529" s="174">
        <v>92.8</v>
      </c>
      <c r="F529" s="175"/>
      <c r="G529" s="176">
        <f>ROUND(E529*F529,2)</f>
        <v>0</v>
      </c>
      <c r="H529" s="175"/>
      <c r="I529" s="176">
        <f>ROUND(E529*H529,2)</f>
        <v>0</v>
      </c>
      <c r="J529" s="175"/>
      <c r="K529" s="176">
        <f>ROUND(E529*J529,2)</f>
        <v>0</v>
      </c>
      <c r="L529" s="176">
        <v>21</v>
      </c>
      <c r="M529" s="176">
        <f>G529*(1+L529/100)</f>
        <v>0</v>
      </c>
      <c r="N529" s="176">
        <v>2.0799999999999998E-3</v>
      </c>
      <c r="O529" s="176">
        <f>ROUND(E529*N529,2)</f>
        <v>0.19</v>
      </c>
      <c r="P529" s="176">
        <v>0</v>
      </c>
      <c r="Q529" s="176">
        <f>ROUND(E529*P529,2)</f>
        <v>0</v>
      </c>
      <c r="R529" s="176" t="s">
        <v>533</v>
      </c>
      <c r="S529" s="176" t="s">
        <v>128</v>
      </c>
      <c r="T529" s="177" t="s">
        <v>128</v>
      </c>
      <c r="U529" s="158">
        <v>0.29399999999999998</v>
      </c>
      <c r="V529" s="158">
        <f>ROUND(E529*U529,2)</f>
        <v>27.28</v>
      </c>
      <c r="W529" s="158"/>
      <c r="X529" s="158" t="s">
        <v>129</v>
      </c>
      <c r="Y529" s="148"/>
      <c r="Z529" s="148"/>
      <c r="AA529" s="148"/>
      <c r="AB529" s="148"/>
      <c r="AC529" s="148"/>
      <c r="AD529" s="148"/>
      <c r="AE529" s="148"/>
      <c r="AF529" s="148"/>
      <c r="AG529" s="148" t="s">
        <v>130</v>
      </c>
      <c r="AH529" s="148"/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 x14ac:dyDescent="0.2">
      <c r="A530" s="155"/>
      <c r="B530" s="156"/>
      <c r="C530" s="254" t="s">
        <v>543</v>
      </c>
      <c r="D530" s="255"/>
      <c r="E530" s="255"/>
      <c r="F530" s="255"/>
      <c r="G530" s="255"/>
      <c r="H530" s="158"/>
      <c r="I530" s="158"/>
      <c r="J530" s="158"/>
      <c r="K530" s="158"/>
      <c r="L530" s="158"/>
      <c r="M530" s="158"/>
      <c r="N530" s="158"/>
      <c r="O530" s="158"/>
      <c r="P530" s="158"/>
      <c r="Q530" s="158"/>
      <c r="R530" s="158"/>
      <c r="S530" s="158"/>
      <c r="T530" s="158"/>
      <c r="U530" s="158"/>
      <c r="V530" s="158"/>
      <c r="W530" s="158"/>
      <c r="X530" s="158"/>
      <c r="Y530" s="148"/>
      <c r="Z530" s="148"/>
      <c r="AA530" s="148"/>
      <c r="AB530" s="148"/>
      <c r="AC530" s="148"/>
      <c r="AD530" s="148"/>
      <c r="AE530" s="148"/>
      <c r="AF530" s="148"/>
      <c r="AG530" s="148" t="s">
        <v>183</v>
      </c>
      <c r="AH530" s="148"/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outlineLevel="1" x14ac:dyDescent="0.2">
      <c r="A531" s="155"/>
      <c r="B531" s="156"/>
      <c r="C531" s="190" t="s">
        <v>544</v>
      </c>
      <c r="D531" s="160"/>
      <c r="E531" s="161"/>
      <c r="F531" s="158"/>
      <c r="G531" s="158"/>
      <c r="H531" s="158"/>
      <c r="I531" s="158"/>
      <c r="J531" s="158"/>
      <c r="K531" s="158"/>
      <c r="L531" s="158"/>
      <c r="M531" s="158"/>
      <c r="N531" s="158"/>
      <c r="O531" s="158"/>
      <c r="P531" s="158"/>
      <c r="Q531" s="158"/>
      <c r="R531" s="158"/>
      <c r="S531" s="158"/>
      <c r="T531" s="158"/>
      <c r="U531" s="158"/>
      <c r="V531" s="158"/>
      <c r="W531" s="158"/>
      <c r="X531" s="158"/>
      <c r="Y531" s="148"/>
      <c r="Z531" s="148"/>
      <c r="AA531" s="148"/>
      <c r="AB531" s="148"/>
      <c r="AC531" s="148"/>
      <c r="AD531" s="148"/>
      <c r="AE531" s="148"/>
      <c r="AF531" s="148"/>
      <c r="AG531" s="148" t="s">
        <v>132</v>
      </c>
      <c r="AH531" s="148">
        <v>0</v>
      </c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1" x14ac:dyDescent="0.2">
      <c r="A532" s="155"/>
      <c r="B532" s="156"/>
      <c r="C532" s="190" t="s">
        <v>545</v>
      </c>
      <c r="D532" s="160"/>
      <c r="E532" s="161">
        <v>21.78</v>
      </c>
      <c r="F532" s="158"/>
      <c r="G532" s="158"/>
      <c r="H532" s="158"/>
      <c r="I532" s="158"/>
      <c r="J532" s="158"/>
      <c r="K532" s="158"/>
      <c r="L532" s="158"/>
      <c r="M532" s="158"/>
      <c r="N532" s="158"/>
      <c r="O532" s="158"/>
      <c r="P532" s="158"/>
      <c r="Q532" s="158"/>
      <c r="R532" s="158"/>
      <c r="S532" s="158"/>
      <c r="T532" s="158"/>
      <c r="U532" s="158"/>
      <c r="V532" s="158"/>
      <c r="W532" s="158"/>
      <c r="X532" s="158"/>
      <c r="Y532" s="148"/>
      <c r="Z532" s="148"/>
      <c r="AA532" s="148"/>
      <c r="AB532" s="148"/>
      <c r="AC532" s="148"/>
      <c r="AD532" s="148"/>
      <c r="AE532" s="148"/>
      <c r="AF532" s="148"/>
      <c r="AG532" s="148" t="s">
        <v>132</v>
      </c>
      <c r="AH532" s="148">
        <v>0</v>
      </c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 x14ac:dyDescent="0.2">
      <c r="A533" s="155"/>
      <c r="B533" s="156"/>
      <c r="C533" s="190" t="s">
        <v>546</v>
      </c>
      <c r="D533" s="160"/>
      <c r="E533" s="161">
        <v>43.24</v>
      </c>
      <c r="F533" s="158"/>
      <c r="G533" s="158"/>
      <c r="H533" s="158"/>
      <c r="I533" s="158"/>
      <c r="J533" s="158"/>
      <c r="K533" s="158"/>
      <c r="L533" s="158"/>
      <c r="M533" s="158"/>
      <c r="N533" s="158"/>
      <c r="O533" s="158"/>
      <c r="P533" s="158"/>
      <c r="Q533" s="158"/>
      <c r="R533" s="158"/>
      <c r="S533" s="158"/>
      <c r="T533" s="158"/>
      <c r="U533" s="158"/>
      <c r="V533" s="158"/>
      <c r="W533" s="158"/>
      <c r="X533" s="158"/>
      <c r="Y533" s="148"/>
      <c r="Z533" s="148"/>
      <c r="AA533" s="148"/>
      <c r="AB533" s="148"/>
      <c r="AC533" s="148"/>
      <c r="AD533" s="148"/>
      <c r="AE533" s="148"/>
      <c r="AF533" s="148"/>
      <c r="AG533" s="148" t="s">
        <v>132</v>
      </c>
      <c r="AH533" s="148">
        <v>0</v>
      </c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1" x14ac:dyDescent="0.2">
      <c r="A534" s="155"/>
      <c r="B534" s="156"/>
      <c r="C534" s="190" t="s">
        <v>547</v>
      </c>
      <c r="D534" s="160"/>
      <c r="E534" s="161">
        <v>10.89</v>
      </c>
      <c r="F534" s="158"/>
      <c r="G534" s="158"/>
      <c r="H534" s="158"/>
      <c r="I534" s="158"/>
      <c r="J534" s="158"/>
      <c r="K534" s="158"/>
      <c r="L534" s="158"/>
      <c r="M534" s="158"/>
      <c r="N534" s="158"/>
      <c r="O534" s="158"/>
      <c r="P534" s="158"/>
      <c r="Q534" s="158"/>
      <c r="R534" s="158"/>
      <c r="S534" s="158"/>
      <c r="T534" s="158"/>
      <c r="U534" s="158"/>
      <c r="V534" s="158"/>
      <c r="W534" s="158"/>
      <c r="X534" s="158"/>
      <c r="Y534" s="148"/>
      <c r="Z534" s="148"/>
      <c r="AA534" s="148"/>
      <c r="AB534" s="148"/>
      <c r="AC534" s="148"/>
      <c r="AD534" s="148"/>
      <c r="AE534" s="148"/>
      <c r="AF534" s="148"/>
      <c r="AG534" s="148" t="s">
        <v>132</v>
      </c>
      <c r="AH534" s="148">
        <v>0</v>
      </c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 x14ac:dyDescent="0.2">
      <c r="A535" s="155"/>
      <c r="B535" s="156"/>
      <c r="C535" s="190" t="s">
        <v>547</v>
      </c>
      <c r="D535" s="160"/>
      <c r="E535" s="161">
        <v>10.89</v>
      </c>
      <c r="F535" s="158"/>
      <c r="G535" s="158"/>
      <c r="H535" s="158"/>
      <c r="I535" s="158"/>
      <c r="J535" s="158"/>
      <c r="K535" s="158"/>
      <c r="L535" s="158"/>
      <c r="M535" s="158"/>
      <c r="N535" s="158"/>
      <c r="O535" s="158"/>
      <c r="P535" s="158"/>
      <c r="Q535" s="158"/>
      <c r="R535" s="158"/>
      <c r="S535" s="158"/>
      <c r="T535" s="158"/>
      <c r="U535" s="158"/>
      <c r="V535" s="158"/>
      <c r="W535" s="158"/>
      <c r="X535" s="158"/>
      <c r="Y535" s="148"/>
      <c r="Z535" s="148"/>
      <c r="AA535" s="148"/>
      <c r="AB535" s="148"/>
      <c r="AC535" s="148"/>
      <c r="AD535" s="148"/>
      <c r="AE535" s="148"/>
      <c r="AF535" s="148"/>
      <c r="AG535" s="148" t="s">
        <v>132</v>
      </c>
      <c r="AH535" s="148">
        <v>0</v>
      </c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1" x14ac:dyDescent="0.2">
      <c r="A536" s="155"/>
      <c r="B536" s="156"/>
      <c r="C536" s="190" t="s">
        <v>548</v>
      </c>
      <c r="D536" s="160"/>
      <c r="E536" s="161">
        <v>2</v>
      </c>
      <c r="F536" s="158"/>
      <c r="G536" s="158"/>
      <c r="H536" s="158"/>
      <c r="I536" s="158"/>
      <c r="J536" s="158"/>
      <c r="K536" s="158"/>
      <c r="L536" s="158"/>
      <c r="M536" s="158"/>
      <c r="N536" s="158"/>
      <c r="O536" s="158"/>
      <c r="P536" s="158"/>
      <c r="Q536" s="158"/>
      <c r="R536" s="158"/>
      <c r="S536" s="158"/>
      <c r="T536" s="158"/>
      <c r="U536" s="158"/>
      <c r="V536" s="158"/>
      <c r="W536" s="158"/>
      <c r="X536" s="158"/>
      <c r="Y536" s="148"/>
      <c r="Z536" s="148"/>
      <c r="AA536" s="148"/>
      <c r="AB536" s="148"/>
      <c r="AC536" s="148"/>
      <c r="AD536" s="148"/>
      <c r="AE536" s="148"/>
      <c r="AF536" s="148"/>
      <c r="AG536" s="148" t="s">
        <v>132</v>
      </c>
      <c r="AH536" s="148">
        <v>0</v>
      </c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1" x14ac:dyDescent="0.2">
      <c r="A537" s="155"/>
      <c r="B537" s="156"/>
      <c r="C537" s="190" t="s">
        <v>549</v>
      </c>
      <c r="D537" s="160"/>
      <c r="E537" s="161">
        <v>4</v>
      </c>
      <c r="F537" s="158"/>
      <c r="G537" s="158"/>
      <c r="H537" s="158"/>
      <c r="I537" s="158"/>
      <c r="J537" s="158"/>
      <c r="K537" s="158"/>
      <c r="L537" s="158"/>
      <c r="M537" s="158"/>
      <c r="N537" s="158"/>
      <c r="O537" s="158"/>
      <c r="P537" s="158"/>
      <c r="Q537" s="158"/>
      <c r="R537" s="158"/>
      <c r="S537" s="158"/>
      <c r="T537" s="158"/>
      <c r="U537" s="158"/>
      <c r="V537" s="158"/>
      <c r="W537" s="158"/>
      <c r="X537" s="158"/>
      <c r="Y537" s="148"/>
      <c r="Z537" s="148"/>
      <c r="AA537" s="148"/>
      <c r="AB537" s="148"/>
      <c r="AC537" s="148"/>
      <c r="AD537" s="148"/>
      <c r="AE537" s="148"/>
      <c r="AF537" s="148"/>
      <c r="AG537" s="148" t="s">
        <v>132</v>
      </c>
      <c r="AH537" s="148">
        <v>0</v>
      </c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ht="22.5" outlineLevel="1" x14ac:dyDescent="0.2">
      <c r="A538" s="171">
        <v>85</v>
      </c>
      <c r="B538" s="172" t="s">
        <v>550</v>
      </c>
      <c r="C538" s="189" t="s">
        <v>551</v>
      </c>
      <c r="D538" s="173" t="s">
        <v>209</v>
      </c>
      <c r="E538" s="174">
        <v>145.05000000000001</v>
      </c>
      <c r="F538" s="175"/>
      <c r="G538" s="176">
        <f>ROUND(E538*F538,2)</f>
        <v>0</v>
      </c>
      <c r="H538" s="175"/>
      <c r="I538" s="176">
        <f>ROUND(E538*H538,2)</f>
        <v>0</v>
      </c>
      <c r="J538" s="175"/>
      <c r="K538" s="176">
        <f>ROUND(E538*J538,2)</f>
        <v>0</v>
      </c>
      <c r="L538" s="176">
        <v>21</v>
      </c>
      <c r="M538" s="176">
        <f>G538*(1+L538/100)</f>
        <v>0</v>
      </c>
      <c r="N538" s="176">
        <v>6.4999999999999997E-4</v>
      </c>
      <c r="O538" s="176">
        <f>ROUND(E538*N538,2)</f>
        <v>0.09</v>
      </c>
      <c r="P538" s="176">
        <v>0</v>
      </c>
      <c r="Q538" s="176">
        <f>ROUND(E538*P538,2)</f>
        <v>0</v>
      </c>
      <c r="R538" s="176" t="s">
        <v>533</v>
      </c>
      <c r="S538" s="176" t="s">
        <v>128</v>
      </c>
      <c r="T538" s="177" t="s">
        <v>128</v>
      </c>
      <c r="U538" s="158">
        <v>0.26400000000000001</v>
      </c>
      <c r="V538" s="158">
        <f>ROUND(E538*U538,2)</f>
        <v>38.29</v>
      </c>
      <c r="W538" s="158"/>
      <c r="X538" s="158" t="s">
        <v>129</v>
      </c>
      <c r="Y538" s="148"/>
      <c r="Z538" s="148"/>
      <c r="AA538" s="148"/>
      <c r="AB538" s="148"/>
      <c r="AC538" s="148"/>
      <c r="AD538" s="148"/>
      <c r="AE538" s="148"/>
      <c r="AF538" s="148"/>
      <c r="AG538" s="148" t="s">
        <v>130</v>
      </c>
      <c r="AH538" s="148"/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 x14ac:dyDescent="0.2">
      <c r="A539" s="155"/>
      <c r="B539" s="156"/>
      <c r="C539" s="260" t="s">
        <v>552</v>
      </c>
      <c r="D539" s="261"/>
      <c r="E539" s="261"/>
      <c r="F539" s="261"/>
      <c r="G539" s="261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58"/>
      <c r="Y539" s="148"/>
      <c r="Z539" s="148"/>
      <c r="AA539" s="148"/>
      <c r="AB539" s="148"/>
      <c r="AC539" s="148"/>
      <c r="AD539" s="148"/>
      <c r="AE539" s="148"/>
      <c r="AF539" s="148"/>
      <c r="AG539" s="148" t="s">
        <v>175</v>
      </c>
      <c r="AH539" s="148"/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1" x14ac:dyDescent="0.2">
      <c r="A540" s="155"/>
      <c r="B540" s="156"/>
      <c r="C540" s="256" t="s">
        <v>553</v>
      </c>
      <c r="D540" s="257"/>
      <c r="E540" s="257"/>
      <c r="F540" s="257"/>
      <c r="G540" s="257"/>
      <c r="H540" s="158"/>
      <c r="I540" s="158"/>
      <c r="J540" s="158"/>
      <c r="K540" s="158"/>
      <c r="L540" s="158"/>
      <c r="M540" s="158"/>
      <c r="N540" s="158"/>
      <c r="O540" s="158"/>
      <c r="P540" s="158"/>
      <c r="Q540" s="158"/>
      <c r="R540" s="158"/>
      <c r="S540" s="158"/>
      <c r="T540" s="158"/>
      <c r="U540" s="158"/>
      <c r="V540" s="158"/>
      <c r="W540" s="158"/>
      <c r="X540" s="158"/>
      <c r="Y540" s="148"/>
      <c r="Z540" s="148"/>
      <c r="AA540" s="148"/>
      <c r="AB540" s="148"/>
      <c r="AC540" s="148"/>
      <c r="AD540" s="148"/>
      <c r="AE540" s="148"/>
      <c r="AF540" s="148"/>
      <c r="AG540" s="148" t="s">
        <v>183</v>
      </c>
      <c r="AH540" s="148"/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1" x14ac:dyDescent="0.2">
      <c r="A541" s="155"/>
      <c r="B541" s="156"/>
      <c r="C541" s="190" t="s">
        <v>554</v>
      </c>
      <c r="D541" s="160"/>
      <c r="E541" s="161"/>
      <c r="F541" s="158"/>
      <c r="G541" s="158"/>
      <c r="H541" s="158"/>
      <c r="I541" s="158"/>
      <c r="J541" s="158"/>
      <c r="K541" s="158"/>
      <c r="L541" s="158"/>
      <c r="M541" s="158"/>
      <c r="N541" s="158"/>
      <c r="O541" s="158"/>
      <c r="P541" s="158"/>
      <c r="Q541" s="158"/>
      <c r="R541" s="158"/>
      <c r="S541" s="158"/>
      <c r="T541" s="158"/>
      <c r="U541" s="158"/>
      <c r="V541" s="158"/>
      <c r="W541" s="158"/>
      <c r="X541" s="158"/>
      <c r="Y541" s="148"/>
      <c r="Z541" s="148"/>
      <c r="AA541" s="148"/>
      <c r="AB541" s="148"/>
      <c r="AC541" s="148"/>
      <c r="AD541" s="148"/>
      <c r="AE541" s="148"/>
      <c r="AF541" s="148"/>
      <c r="AG541" s="148" t="s">
        <v>132</v>
      </c>
      <c r="AH541" s="148">
        <v>0</v>
      </c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1" x14ac:dyDescent="0.2">
      <c r="A542" s="155"/>
      <c r="B542" s="156"/>
      <c r="C542" s="190" t="s">
        <v>555</v>
      </c>
      <c r="D542" s="160"/>
      <c r="E542" s="161">
        <v>33.409999999999997</v>
      </c>
      <c r="F542" s="158"/>
      <c r="G542" s="158"/>
      <c r="H542" s="158"/>
      <c r="I542" s="158"/>
      <c r="J542" s="158"/>
      <c r="K542" s="158"/>
      <c r="L542" s="158"/>
      <c r="M542" s="158"/>
      <c r="N542" s="158"/>
      <c r="O542" s="158"/>
      <c r="P542" s="158"/>
      <c r="Q542" s="158"/>
      <c r="R542" s="158"/>
      <c r="S542" s="158"/>
      <c r="T542" s="158"/>
      <c r="U542" s="158"/>
      <c r="V542" s="158"/>
      <c r="W542" s="158"/>
      <c r="X542" s="158"/>
      <c r="Y542" s="148"/>
      <c r="Z542" s="148"/>
      <c r="AA542" s="148"/>
      <c r="AB542" s="148"/>
      <c r="AC542" s="148"/>
      <c r="AD542" s="148"/>
      <c r="AE542" s="148"/>
      <c r="AF542" s="148"/>
      <c r="AG542" s="148" t="s">
        <v>132</v>
      </c>
      <c r="AH542" s="148">
        <v>0</v>
      </c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1" x14ac:dyDescent="0.2">
      <c r="A543" s="155"/>
      <c r="B543" s="156"/>
      <c r="C543" s="190" t="s">
        <v>556</v>
      </c>
      <c r="D543" s="160"/>
      <c r="E543" s="161">
        <v>43.26</v>
      </c>
      <c r="F543" s="158"/>
      <c r="G543" s="158"/>
      <c r="H543" s="158"/>
      <c r="I543" s="158"/>
      <c r="J543" s="158"/>
      <c r="K543" s="158"/>
      <c r="L543" s="158"/>
      <c r="M543" s="158"/>
      <c r="N543" s="158"/>
      <c r="O543" s="158"/>
      <c r="P543" s="158"/>
      <c r="Q543" s="158"/>
      <c r="R543" s="158"/>
      <c r="S543" s="158"/>
      <c r="T543" s="158"/>
      <c r="U543" s="158"/>
      <c r="V543" s="158"/>
      <c r="W543" s="158"/>
      <c r="X543" s="158"/>
      <c r="Y543" s="148"/>
      <c r="Z543" s="148"/>
      <c r="AA543" s="148"/>
      <c r="AB543" s="148"/>
      <c r="AC543" s="148"/>
      <c r="AD543" s="148"/>
      <c r="AE543" s="148"/>
      <c r="AF543" s="148"/>
      <c r="AG543" s="148" t="s">
        <v>132</v>
      </c>
      <c r="AH543" s="148">
        <v>0</v>
      </c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outlineLevel="1" x14ac:dyDescent="0.2">
      <c r="A544" s="155"/>
      <c r="B544" s="156"/>
      <c r="C544" s="190" t="s">
        <v>557</v>
      </c>
      <c r="D544" s="160"/>
      <c r="E544" s="161">
        <v>21.69</v>
      </c>
      <c r="F544" s="158"/>
      <c r="G544" s="158"/>
      <c r="H544" s="158"/>
      <c r="I544" s="158"/>
      <c r="J544" s="158"/>
      <c r="K544" s="158"/>
      <c r="L544" s="158"/>
      <c r="M544" s="158"/>
      <c r="N544" s="158"/>
      <c r="O544" s="158"/>
      <c r="P544" s="158"/>
      <c r="Q544" s="158"/>
      <c r="R544" s="158"/>
      <c r="S544" s="158"/>
      <c r="T544" s="158"/>
      <c r="U544" s="158"/>
      <c r="V544" s="158"/>
      <c r="W544" s="158"/>
      <c r="X544" s="158"/>
      <c r="Y544" s="148"/>
      <c r="Z544" s="148"/>
      <c r="AA544" s="148"/>
      <c r="AB544" s="148"/>
      <c r="AC544" s="148"/>
      <c r="AD544" s="148"/>
      <c r="AE544" s="148"/>
      <c r="AF544" s="148"/>
      <c r="AG544" s="148" t="s">
        <v>132</v>
      </c>
      <c r="AH544" s="148">
        <v>0</v>
      </c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1" x14ac:dyDescent="0.2">
      <c r="A545" s="155"/>
      <c r="B545" s="156"/>
      <c r="C545" s="190" t="s">
        <v>557</v>
      </c>
      <c r="D545" s="160"/>
      <c r="E545" s="161">
        <v>21.69</v>
      </c>
      <c r="F545" s="158"/>
      <c r="G545" s="158"/>
      <c r="H545" s="158"/>
      <c r="I545" s="158"/>
      <c r="J545" s="158"/>
      <c r="K545" s="158"/>
      <c r="L545" s="158"/>
      <c r="M545" s="158"/>
      <c r="N545" s="158"/>
      <c r="O545" s="158"/>
      <c r="P545" s="158"/>
      <c r="Q545" s="158"/>
      <c r="R545" s="158"/>
      <c r="S545" s="158"/>
      <c r="T545" s="158"/>
      <c r="U545" s="158"/>
      <c r="V545" s="158"/>
      <c r="W545" s="158"/>
      <c r="X545" s="158"/>
      <c r="Y545" s="148"/>
      <c r="Z545" s="148"/>
      <c r="AA545" s="148"/>
      <c r="AB545" s="148"/>
      <c r="AC545" s="148"/>
      <c r="AD545" s="148"/>
      <c r="AE545" s="148"/>
      <c r="AF545" s="148"/>
      <c r="AG545" s="148" t="s">
        <v>132</v>
      </c>
      <c r="AH545" s="148">
        <v>0</v>
      </c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outlineLevel="1" x14ac:dyDescent="0.2">
      <c r="A546" s="155"/>
      <c r="B546" s="156"/>
      <c r="C546" s="190" t="s">
        <v>558</v>
      </c>
      <c r="D546" s="160"/>
      <c r="E546" s="161">
        <v>6.5</v>
      </c>
      <c r="F546" s="158"/>
      <c r="G546" s="158"/>
      <c r="H546" s="158"/>
      <c r="I546" s="158"/>
      <c r="J546" s="158"/>
      <c r="K546" s="158"/>
      <c r="L546" s="158"/>
      <c r="M546" s="158"/>
      <c r="N546" s="158"/>
      <c r="O546" s="158"/>
      <c r="P546" s="158"/>
      <c r="Q546" s="158"/>
      <c r="R546" s="158"/>
      <c r="S546" s="158"/>
      <c r="T546" s="158"/>
      <c r="U546" s="158"/>
      <c r="V546" s="158"/>
      <c r="W546" s="158"/>
      <c r="X546" s="158"/>
      <c r="Y546" s="148"/>
      <c r="Z546" s="148"/>
      <c r="AA546" s="148"/>
      <c r="AB546" s="148"/>
      <c r="AC546" s="148"/>
      <c r="AD546" s="148"/>
      <c r="AE546" s="148"/>
      <c r="AF546" s="148"/>
      <c r="AG546" s="148" t="s">
        <v>132</v>
      </c>
      <c r="AH546" s="148">
        <v>0</v>
      </c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 x14ac:dyDescent="0.2">
      <c r="A547" s="155"/>
      <c r="B547" s="156"/>
      <c r="C547" s="190" t="s">
        <v>559</v>
      </c>
      <c r="D547" s="160"/>
      <c r="E547" s="161">
        <v>18.5</v>
      </c>
      <c r="F547" s="158"/>
      <c r="G547" s="158"/>
      <c r="H547" s="158"/>
      <c r="I547" s="158"/>
      <c r="J547" s="158"/>
      <c r="K547" s="158"/>
      <c r="L547" s="158"/>
      <c r="M547" s="158"/>
      <c r="N547" s="158"/>
      <c r="O547" s="158"/>
      <c r="P547" s="158"/>
      <c r="Q547" s="158"/>
      <c r="R547" s="158"/>
      <c r="S547" s="158"/>
      <c r="T547" s="158"/>
      <c r="U547" s="158"/>
      <c r="V547" s="158"/>
      <c r="W547" s="158"/>
      <c r="X547" s="158"/>
      <c r="Y547" s="148"/>
      <c r="Z547" s="148"/>
      <c r="AA547" s="148"/>
      <c r="AB547" s="148"/>
      <c r="AC547" s="148"/>
      <c r="AD547" s="148"/>
      <c r="AE547" s="148"/>
      <c r="AF547" s="148"/>
      <c r="AG547" s="148" t="s">
        <v>132</v>
      </c>
      <c r="AH547" s="148">
        <v>0</v>
      </c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ht="22.5" outlineLevel="1" x14ac:dyDescent="0.2">
      <c r="A548" s="171">
        <v>86</v>
      </c>
      <c r="B548" s="172" t="s">
        <v>560</v>
      </c>
      <c r="C548" s="189" t="s">
        <v>561</v>
      </c>
      <c r="D548" s="173" t="s">
        <v>258</v>
      </c>
      <c r="E548" s="174">
        <v>11</v>
      </c>
      <c r="F548" s="175"/>
      <c r="G548" s="176">
        <f>ROUND(E548*F548,2)</f>
        <v>0</v>
      </c>
      <c r="H548" s="175"/>
      <c r="I548" s="176">
        <f>ROUND(E548*H548,2)</f>
        <v>0</v>
      </c>
      <c r="J548" s="175"/>
      <c r="K548" s="176">
        <f>ROUND(E548*J548,2)</f>
        <v>0</v>
      </c>
      <c r="L548" s="176">
        <v>21</v>
      </c>
      <c r="M548" s="176">
        <f>G548*(1+L548/100)</f>
        <v>0</v>
      </c>
      <c r="N548" s="176">
        <v>0</v>
      </c>
      <c r="O548" s="176">
        <f>ROUND(E548*N548,2)</f>
        <v>0</v>
      </c>
      <c r="P548" s="176">
        <v>0</v>
      </c>
      <c r="Q548" s="176">
        <f>ROUND(E548*P548,2)</f>
        <v>0</v>
      </c>
      <c r="R548" s="176" t="s">
        <v>533</v>
      </c>
      <c r="S548" s="176" t="s">
        <v>128</v>
      </c>
      <c r="T548" s="177" t="s">
        <v>128</v>
      </c>
      <c r="U548" s="158">
        <v>0.45</v>
      </c>
      <c r="V548" s="158">
        <f>ROUND(E548*U548,2)</f>
        <v>4.95</v>
      </c>
      <c r="W548" s="158"/>
      <c r="X548" s="158" t="s">
        <v>129</v>
      </c>
      <c r="Y548" s="148"/>
      <c r="Z548" s="148"/>
      <c r="AA548" s="148"/>
      <c r="AB548" s="148"/>
      <c r="AC548" s="148"/>
      <c r="AD548" s="148"/>
      <c r="AE548" s="148"/>
      <c r="AF548" s="148"/>
      <c r="AG548" s="148" t="s">
        <v>130</v>
      </c>
      <c r="AH548" s="148"/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 x14ac:dyDescent="0.2">
      <c r="A549" s="155"/>
      <c r="B549" s="156"/>
      <c r="C549" s="190" t="s">
        <v>562</v>
      </c>
      <c r="D549" s="160"/>
      <c r="E549" s="161">
        <v>11</v>
      </c>
      <c r="F549" s="158"/>
      <c r="G549" s="158"/>
      <c r="H549" s="158"/>
      <c r="I549" s="158"/>
      <c r="J549" s="158"/>
      <c r="K549" s="158"/>
      <c r="L549" s="158"/>
      <c r="M549" s="158"/>
      <c r="N549" s="158"/>
      <c r="O549" s="158"/>
      <c r="P549" s="158"/>
      <c r="Q549" s="158"/>
      <c r="R549" s="158"/>
      <c r="S549" s="158"/>
      <c r="T549" s="158"/>
      <c r="U549" s="158"/>
      <c r="V549" s="158"/>
      <c r="W549" s="158"/>
      <c r="X549" s="158"/>
      <c r="Y549" s="148"/>
      <c r="Z549" s="148"/>
      <c r="AA549" s="148"/>
      <c r="AB549" s="148"/>
      <c r="AC549" s="148"/>
      <c r="AD549" s="148"/>
      <c r="AE549" s="148"/>
      <c r="AF549" s="148"/>
      <c r="AG549" s="148" t="s">
        <v>132</v>
      </c>
      <c r="AH549" s="148">
        <v>0</v>
      </c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ht="22.5" outlineLevel="1" x14ac:dyDescent="0.2">
      <c r="A550" s="171">
        <v>87</v>
      </c>
      <c r="B550" s="172" t="s">
        <v>563</v>
      </c>
      <c r="C550" s="189" t="s">
        <v>564</v>
      </c>
      <c r="D550" s="173" t="s">
        <v>209</v>
      </c>
      <c r="E550" s="174">
        <v>145.05000000000001</v>
      </c>
      <c r="F550" s="175"/>
      <c r="G550" s="176">
        <f>ROUND(E550*F550,2)</f>
        <v>0</v>
      </c>
      <c r="H550" s="175"/>
      <c r="I550" s="176">
        <f>ROUND(E550*H550,2)</f>
        <v>0</v>
      </c>
      <c r="J550" s="175"/>
      <c r="K550" s="176">
        <f>ROUND(E550*J550,2)</f>
        <v>0</v>
      </c>
      <c r="L550" s="176">
        <v>21</v>
      </c>
      <c r="M550" s="176">
        <f>G550*(1+L550/100)</f>
        <v>0</v>
      </c>
      <c r="N550" s="176">
        <v>2.7E-4</v>
      </c>
      <c r="O550" s="176">
        <f>ROUND(E550*N550,2)</f>
        <v>0.04</v>
      </c>
      <c r="P550" s="176">
        <v>0</v>
      </c>
      <c r="Q550" s="176">
        <f>ROUND(E550*P550,2)</f>
        <v>0</v>
      </c>
      <c r="R550" s="176" t="s">
        <v>533</v>
      </c>
      <c r="S550" s="176" t="s">
        <v>128</v>
      </c>
      <c r="T550" s="177" t="s">
        <v>128</v>
      </c>
      <c r="U550" s="158">
        <v>7.7049999999999993E-2</v>
      </c>
      <c r="V550" s="158">
        <f>ROUND(E550*U550,2)</f>
        <v>11.18</v>
      </c>
      <c r="W550" s="158"/>
      <c r="X550" s="158" t="s">
        <v>129</v>
      </c>
      <c r="Y550" s="148"/>
      <c r="Z550" s="148"/>
      <c r="AA550" s="148"/>
      <c r="AB550" s="148"/>
      <c r="AC550" s="148"/>
      <c r="AD550" s="148"/>
      <c r="AE550" s="148"/>
      <c r="AF550" s="148"/>
      <c r="AG550" s="148" t="s">
        <v>130</v>
      </c>
      <c r="AH550" s="148"/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1" x14ac:dyDescent="0.2">
      <c r="A551" s="155"/>
      <c r="B551" s="156"/>
      <c r="C551" s="254" t="s">
        <v>565</v>
      </c>
      <c r="D551" s="255"/>
      <c r="E551" s="255"/>
      <c r="F551" s="255"/>
      <c r="G551" s="255"/>
      <c r="H551" s="158"/>
      <c r="I551" s="158"/>
      <c r="J551" s="158"/>
      <c r="K551" s="158"/>
      <c r="L551" s="158"/>
      <c r="M551" s="158"/>
      <c r="N551" s="158"/>
      <c r="O551" s="158"/>
      <c r="P551" s="158"/>
      <c r="Q551" s="158"/>
      <c r="R551" s="158"/>
      <c r="S551" s="158"/>
      <c r="T551" s="158"/>
      <c r="U551" s="158"/>
      <c r="V551" s="158"/>
      <c r="W551" s="158"/>
      <c r="X551" s="158"/>
      <c r="Y551" s="148"/>
      <c r="Z551" s="148"/>
      <c r="AA551" s="148"/>
      <c r="AB551" s="148"/>
      <c r="AC551" s="148"/>
      <c r="AD551" s="148"/>
      <c r="AE551" s="148"/>
      <c r="AF551" s="148"/>
      <c r="AG551" s="148" t="s">
        <v>183</v>
      </c>
      <c r="AH551" s="148"/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 x14ac:dyDescent="0.2">
      <c r="A552" s="155"/>
      <c r="B552" s="156"/>
      <c r="C552" s="190" t="s">
        <v>566</v>
      </c>
      <c r="D552" s="160"/>
      <c r="E552" s="161">
        <v>145.05000000000001</v>
      </c>
      <c r="F552" s="158"/>
      <c r="G552" s="158"/>
      <c r="H552" s="158"/>
      <c r="I552" s="158"/>
      <c r="J552" s="158"/>
      <c r="K552" s="158"/>
      <c r="L552" s="158"/>
      <c r="M552" s="158"/>
      <c r="N552" s="158"/>
      <c r="O552" s="158"/>
      <c r="P552" s="158"/>
      <c r="Q552" s="158"/>
      <c r="R552" s="158"/>
      <c r="S552" s="158"/>
      <c r="T552" s="158"/>
      <c r="U552" s="158"/>
      <c r="V552" s="158"/>
      <c r="W552" s="158"/>
      <c r="X552" s="158"/>
      <c r="Y552" s="148"/>
      <c r="Z552" s="148"/>
      <c r="AA552" s="148"/>
      <c r="AB552" s="148"/>
      <c r="AC552" s="148"/>
      <c r="AD552" s="148"/>
      <c r="AE552" s="148"/>
      <c r="AF552" s="148"/>
      <c r="AG552" s="148" t="s">
        <v>132</v>
      </c>
      <c r="AH552" s="148">
        <v>5</v>
      </c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ht="22.5" outlineLevel="1" x14ac:dyDescent="0.2">
      <c r="A553" s="171">
        <v>88</v>
      </c>
      <c r="B553" s="172" t="s">
        <v>567</v>
      </c>
      <c r="C553" s="189" t="s">
        <v>568</v>
      </c>
      <c r="D553" s="173" t="s">
        <v>209</v>
      </c>
      <c r="E553" s="174">
        <v>189.43</v>
      </c>
      <c r="F553" s="175"/>
      <c r="G553" s="176">
        <f>ROUND(E553*F553,2)</f>
        <v>0</v>
      </c>
      <c r="H553" s="175"/>
      <c r="I553" s="176">
        <f>ROUND(E553*H553,2)</f>
        <v>0</v>
      </c>
      <c r="J553" s="175"/>
      <c r="K553" s="176">
        <f>ROUND(E553*J553,2)</f>
        <v>0</v>
      </c>
      <c r="L553" s="176">
        <v>21</v>
      </c>
      <c r="M553" s="176">
        <f>G553*(1+L553/100)</f>
        <v>0</v>
      </c>
      <c r="N553" s="176">
        <v>3.7200000000000002E-3</v>
      </c>
      <c r="O553" s="176">
        <f>ROUND(E553*N553,2)</f>
        <v>0.7</v>
      </c>
      <c r="P553" s="176">
        <v>0</v>
      </c>
      <c r="Q553" s="176">
        <f>ROUND(E553*P553,2)</f>
        <v>0</v>
      </c>
      <c r="R553" s="176" t="s">
        <v>533</v>
      </c>
      <c r="S553" s="176" t="s">
        <v>128</v>
      </c>
      <c r="T553" s="177" t="s">
        <v>128</v>
      </c>
      <c r="U553" s="158">
        <v>0.80610000000000004</v>
      </c>
      <c r="V553" s="158">
        <f>ROUND(E553*U553,2)</f>
        <v>152.69999999999999</v>
      </c>
      <c r="W553" s="158"/>
      <c r="X553" s="158" t="s">
        <v>129</v>
      </c>
      <c r="Y553" s="148"/>
      <c r="Z553" s="148"/>
      <c r="AA553" s="148"/>
      <c r="AB553" s="148"/>
      <c r="AC553" s="148"/>
      <c r="AD553" s="148"/>
      <c r="AE553" s="148"/>
      <c r="AF553" s="148"/>
      <c r="AG553" s="148" t="s">
        <v>130</v>
      </c>
      <c r="AH553" s="148"/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1" x14ac:dyDescent="0.2">
      <c r="A554" s="155"/>
      <c r="B554" s="156"/>
      <c r="C554" s="190" t="s">
        <v>569</v>
      </c>
      <c r="D554" s="160"/>
      <c r="E554" s="161">
        <v>69.47</v>
      </c>
      <c r="F554" s="158"/>
      <c r="G554" s="158"/>
      <c r="H554" s="158"/>
      <c r="I554" s="158"/>
      <c r="J554" s="158"/>
      <c r="K554" s="158"/>
      <c r="L554" s="158"/>
      <c r="M554" s="158"/>
      <c r="N554" s="158"/>
      <c r="O554" s="158"/>
      <c r="P554" s="158"/>
      <c r="Q554" s="158"/>
      <c r="R554" s="158"/>
      <c r="S554" s="158"/>
      <c r="T554" s="158"/>
      <c r="U554" s="158"/>
      <c r="V554" s="158"/>
      <c r="W554" s="158"/>
      <c r="X554" s="158"/>
      <c r="Y554" s="148"/>
      <c r="Z554" s="148"/>
      <c r="AA554" s="148"/>
      <c r="AB554" s="148"/>
      <c r="AC554" s="148"/>
      <c r="AD554" s="148"/>
      <c r="AE554" s="148"/>
      <c r="AF554" s="148"/>
      <c r="AG554" s="148" t="s">
        <v>132</v>
      </c>
      <c r="AH554" s="148">
        <v>0</v>
      </c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1" x14ac:dyDescent="0.2">
      <c r="A555" s="155"/>
      <c r="B555" s="156"/>
      <c r="C555" s="190" t="s">
        <v>570</v>
      </c>
      <c r="D555" s="160"/>
      <c r="E555" s="161">
        <v>60.85</v>
      </c>
      <c r="F555" s="158"/>
      <c r="G555" s="158"/>
      <c r="H555" s="158"/>
      <c r="I555" s="158"/>
      <c r="J555" s="158"/>
      <c r="K555" s="158"/>
      <c r="L555" s="158"/>
      <c r="M555" s="158"/>
      <c r="N555" s="158"/>
      <c r="O555" s="158"/>
      <c r="P555" s="158"/>
      <c r="Q555" s="158"/>
      <c r="R555" s="158"/>
      <c r="S555" s="158"/>
      <c r="T555" s="158"/>
      <c r="U555" s="158"/>
      <c r="V555" s="158"/>
      <c r="W555" s="158"/>
      <c r="X555" s="158"/>
      <c r="Y555" s="148"/>
      <c r="Z555" s="148"/>
      <c r="AA555" s="148"/>
      <c r="AB555" s="148"/>
      <c r="AC555" s="148"/>
      <c r="AD555" s="148"/>
      <c r="AE555" s="148"/>
      <c r="AF555" s="148"/>
      <c r="AG555" s="148" t="s">
        <v>132</v>
      </c>
      <c r="AH555" s="148">
        <v>0</v>
      </c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1" x14ac:dyDescent="0.2">
      <c r="A556" s="155"/>
      <c r="B556" s="156"/>
      <c r="C556" s="190" t="s">
        <v>571</v>
      </c>
      <c r="D556" s="160"/>
      <c r="E556" s="161">
        <v>29.67</v>
      </c>
      <c r="F556" s="158"/>
      <c r="G556" s="158"/>
      <c r="H556" s="158"/>
      <c r="I556" s="158"/>
      <c r="J556" s="158"/>
      <c r="K556" s="158"/>
      <c r="L556" s="158"/>
      <c r="M556" s="158"/>
      <c r="N556" s="158"/>
      <c r="O556" s="158"/>
      <c r="P556" s="158"/>
      <c r="Q556" s="158"/>
      <c r="R556" s="158"/>
      <c r="S556" s="158"/>
      <c r="T556" s="158"/>
      <c r="U556" s="158"/>
      <c r="V556" s="158"/>
      <c r="W556" s="158"/>
      <c r="X556" s="158"/>
      <c r="Y556" s="148"/>
      <c r="Z556" s="148"/>
      <c r="AA556" s="148"/>
      <c r="AB556" s="148"/>
      <c r="AC556" s="148"/>
      <c r="AD556" s="148"/>
      <c r="AE556" s="148"/>
      <c r="AF556" s="148"/>
      <c r="AG556" s="148" t="s">
        <v>132</v>
      </c>
      <c r="AH556" s="148">
        <v>0</v>
      </c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 x14ac:dyDescent="0.2">
      <c r="A557" s="155"/>
      <c r="B557" s="156"/>
      <c r="C557" s="190" t="s">
        <v>572</v>
      </c>
      <c r="D557" s="160"/>
      <c r="E557" s="161">
        <v>29.44</v>
      </c>
      <c r="F557" s="158"/>
      <c r="G557" s="158"/>
      <c r="H557" s="158"/>
      <c r="I557" s="158"/>
      <c r="J557" s="158"/>
      <c r="K557" s="158"/>
      <c r="L557" s="158"/>
      <c r="M557" s="158"/>
      <c r="N557" s="158"/>
      <c r="O557" s="158"/>
      <c r="P557" s="158"/>
      <c r="Q557" s="158"/>
      <c r="R557" s="158"/>
      <c r="S557" s="158"/>
      <c r="T557" s="158"/>
      <c r="U557" s="158"/>
      <c r="V557" s="158"/>
      <c r="W557" s="158"/>
      <c r="X557" s="158"/>
      <c r="Y557" s="148"/>
      <c r="Z557" s="148"/>
      <c r="AA557" s="148"/>
      <c r="AB557" s="148"/>
      <c r="AC557" s="148"/>
      <c r="AD557" s="148"/>
      <c r="AE557" s="148"/>
      <c r="AF557" s="148"/>
      <c r="AG557" s="148" t="s">
        <v>132</v>
      </c>
      <c r="AH557" s="148">
        <v>0</v>
      </c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ht="22.5" outlineLevel="1" x14ac:dyDescent="0.2">
      <c r="A558" s="171">
        <v>89</v>
      </c>
      <c r="B558" s="172" t="s">
        <v>573</v>
      </c>
      <c r="C558" s="189" t="s">
        <v>574</v>
      </c>
      <c r="D558" s="173" t="s">
        <v>126</v>
      </c>
      <c r="E558" s="174">
        <v>1.8348</v>
      </c>
      <c r="F558" s="175"/>
      <c r="G558" s="176">
        <f>ROUND(E558*F558,2)</f>
        <v>0</v>
      </c>
      <c r="H558" s="175"/>
      <c r="I558" s="176">
        <f>ROUND(E558*H558,2)</f>
        <v>0</v>
      </c>
      <c r="J558" s="175"/>
      <c r="K558" s="176">
        <f>ROUND(E558*J558,2)</f>
        <v>0</v>
      </c>
      <c r="L558" s="176">
        <v>21</v>
      </c>
      <c r="M558" s="176">
        <f>G558*(1+L558/100)</f>
        <v>0</v>
      </c>
      <c r="N558" s="176">
        <v>0</v>
      </c>
      <c r="O558" s="176">
        <f>ROUND(E558*N558,2)</f>
        <v>0</v>
      </c>
      <c r="P558" s="176">
        <v>7.2100000000000003E-3</v>
      </c>
      <c r="Q558" s="176">
        <f>ROUND(E558*P558,2)</f>
        <v>0.01</v>
      </c>
      <c r="R558" s="176" t="s">
        <v>533</v>
      </c>
      <c r="S558" s="176" t="s">
        <v>128</v>
      </c>
      <c r="T558" s="177" t="s">
        <v>128</v>
      </c>
      <c r="U558" s="158">
        <v>0.17249999999999999</v>
      </c>
      <c r="V558" s="158">
        <f>ROUND(E558*U558,2)</f>
        <v>0.32</v>
      </c>
      <c r="W558" s="158"/>
      <c r="X558" s="158" t="s">
        <v>129</v>
      </c>
      <c r="Y558" s="148"/>
      <c r="Z558" s="148"/>
      <c r="AA558" s="148"/>
      <c r="AB558" s="148"/>
      <c r="AC558" s="148"/>
      <c r="AD558" s="148"/>
      <c r="AE558" s="148"/>
      <c r="AF558" s="148"/>
      <c r="AG558" s="148" t="s">
        <v>130</v>
      </c>
      <c r="AH558" s="148"/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 x14ac:dyDescent="0.2">
      <c r="A559" s="155"/>
      <c r="B559" s="156"/>
      <c r="C559" s="190" t="s">
        <v>575</v>
      </c>
      <c r="D559" s="160"/>
      <c r="E559" s="161">
        <v>1.83</v>
      </c>
      <c r="F559" s="158"/>
      <c r="G559" s="158"/>
      <c r="H559" s="158"/>
      <c r="I559" s="158"/>
      <c r="J559" s="158"/>
      <c r="K559" s="158"/>
      <c r="L559" s="158"/>
      <c r="M559" s="158"/>
      <c r="N559" s="158"/>
      <c r="O559" s="158"/>
      <c r="P559" s="158"/>
      <c r="Q559" s="158"/>
      <c r="R559" s="158"/>
      <c r="S559" s="158"/>
      <c r="T559" s="158"/>
      <c r="U559" s="158"/>
      <c r="V559" s="158"/>
      <c r="W559" s="158"/>
      <c r="X559" s="158"/>
      <c r="Y559" s="148"/>
      <c r="Z559" s="148"/>
      <c r="AA559" s="148"/>
      <c r="AB559" s="148"/>
      <c r="AC559" s="148"/>
      <c r="AD559" s="148"/>
      <c r="AE559" s="148"/>
      <c r="AF559" s="148"/>
      <c r="AG559" s="148" t="s">
        <v>132</v>
      </c>
      <c r="AH559" s="148">
        <v>5</v>
      </c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1" x14ac:dyDescent="0.2">
      <c r="A560" s="171">
        <v>90</v>
      </c>
      <c r="B560" s="172" t="s">
        <v>576</v>
      </c>
      <c r="C560" s="189" t="s">
        <v>577</v>
      </c>
      <c r="D560" s="173" t="s">
        <v>209</v>
      </c>
      <c r="E560" s="174">
        <v>145.05000000000001</v>
      </c>
      <c r="F560" s="175"/>
      <c r="G560" s="176">
        <f>ROUND(E560*F560,2)</f>
        <v>0</v>
      </c>
      <c r="H560" s="175"/>
      <c r="I560" s="176">
        <f>ROUND(E560*H560,2)</f>
        <v>0</v>
      </c>
      <c r="J560" s="175"/>
      <c r="K560" s="176">
        <f>ROUND(E560*J560,2)</f>
        <v>0</v>
      </c>
      <c r="L560" s="176">
        <v>21</v>
      </c>
      <c r="M560" s="176">
        <f>G560*(1+L560/100)</f>
        <v>0</v>
      </c>
      <c r="N560" s="176">
        <v>0</v>
      </c>
      <c r="O560" s="176">
        <f>ROUND(E560*N560,2)</f>
        <v>0</v>
      </c>
      <c r="P560" s="176">
        <v>3.3600000000000001E-3</v>
      </c>
      <c r="Q560" s="176">
        <f>ROUND(E560*P560,2)</f>
        <v>0.49</v>
      </c>
      <c r="R560" s="176" t="s">
        <v>533</v>
      </c>
      <c r="S560" s="176" t="s">
        <v>128</v>
      </c>
      <c r="T560" s="177" t="s">
        <v>128</v>
      </c>
      <c r="U560" s="158">
        <v>7.9350000000000004E-2</v>
      </c>
      <c r="V560" s="158">
        <f>ROUND(E560*U560,2)</f>
        <v>11.51</v>
      </c>
      <c r="W560" s="158"/>
      <c r="X560" s="158" t="s">
        <v>129</v>
      </c>
      <c r="Y560" s="148"/>
      <c r="Z560" s="148"/>
      <c r="AA560" s="148"/>
      <c r="AB560" s="148"/>
      <c r="AC560" s="148"/>
      <c r="AD560" s="148"/>
      <c r="AE560" s="148"/>
      <c r="AF560" s="148"/>
      <c r="AG560" s="148" t="s">
        <v>130</v>
      </c>
      <c r="AH560" s="148"/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 x14ac:dyDescent="0.2">
      <c r="A561" s="155"/>
      <c r="B561" s="156"/>
      <c r="C561" s="190" t="s">
        <v>566</v>
      </c>
      <c r="D561" s="160"/>
      <c r="E561" s="161">
        <v>145.05000000000001</v>
      </c>
      <c r="F561" s="158"/>
      <c r="G561" s="158"/>
      <c r="H561" s="158"/>
      <c r="I561" s="158"/>
      <c r="J561" s="158"/>
      <c r="K561" s="158"/>
      <c r="L561" s="158"/>
      <c r="M561" s="158"/>
      <c r="N561" s="158"/>
      <c r="O561" s="158"/>
      <c r="P561" s="158"/>
      <c r="Q561" s="158"/>
      <c r="R561" s="158"/>
      <c r="S561" s="158"/>
      <c r="T561" s="158"/>
      <c r="U561" s="158"/>
      <c r="V561" s="158"/>
      <c r="W561" s="158"/>
      <c r="X561" s="158"/>
      <c r="Y561" s="148"/>
      <c r="Z561" s="148"/>
      <c r="AA561" s="148"/>
      <c r="AB561" s="148"/>
      <c r="AC561" s="148"/>
      <c r="AD561" s="148"/>
      <c r="AE561" s="148"/>
      <c r="AF561" s="148"/>
      <c r="AG561" s="148" t="s">
        <v>132</v>
      </c>
      <c r="AH561" s="148">
        <v>5</v>
      </c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ht="22.5" outlineLevel="1" x14ac:dyDescent="0.2">
      <c r="A562" s="179">
        <v>91</v>
      </c>
      <c r="B562" s="180" t="s">
        <v>578</v>
      </c>
      <c r="C562" s="193" t="s">
        <v>579</v>
      </c>
      <c r="D562" s="181" t="s">
        <v>258</v>
      </c>
      <c r="E562" s="182">
        <v>2</v>
      </c>
      <c r="F562" s="183"/>
      <c r="G562" s="184">
        <f>ROUND(E562*F562,2)</f>
        <v>0</v>
      </c>
      <c r="H562" s="183"/>
      <c r="I562" s="184">
        <f>ROUND(E562*H562,2)</f>
        <v>0</v>
      </c>
      <c r="J562" s="183"/>
      <c r="K562" s="184">
        <f>ROUND(E562*J562,2)</f>
        <v>0</v>
      </c>
      <c r="L562" s="184">
        <v>21</v>
      </c>
      <c r="M562" s="184">
        <f>G562*(1+L562/100)</f>
        <v>0</v>
      </c>
      <c r="N562" s="184">
        <v>0</v>
      </c>
      <c r="O562" s="184">
        <f>ROUND(E562*N562,2)</f>
        <v>0</v>
      </c>
      <c r="P562" s="184">
        <v>2.0080000000000001E-2</v>
      </c>
      <c r="Q562" s="184">
        <f>ROUND(E562*P562,2)</f>
        <v>0.04</v>
      </c>
      <c r="R562" s="184" t="s">
        <v>533</v>
      </c>
      <c r="S562" s="184" t="s">
        <v>128</v>
      </c>
      <c r="T562" s="185" t="s">
        <v>128</v>
      </c>
      <c r="U562" s="158">
        <v>0.1196</v>
      </c>
      <c r="V562" s="158">
        <f>ROUND(E562*U562,2)</f>
        <v>0.24</v>
      </c>
      <c r="W562" s="158"/>
      <c r="X562" s="158" t="s">
        <v>129</v>
      </c>
      <c r="Y562" s="148"/>
      <c r="Z562" s="148"/>
      <c r="AA562" s="148"/>
      <c r="AB562" s="148"/>
      <c r="AC562" s="148"/>
      <c r="AD562" s="148"/>
      <c r="AE562" s="148"/>
      <c r="AF562" s="148"/>
      <c r="AG562" s="148" t="s">
        <v>130</v>
      </c>
      <c r="AH562" s="148"/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1" x14ac:dyDescent="0.2">
      <c r="A563" s="171">
        <v>92</v>
      </c>
      <c r="B563" s="172" t="s">
        <v>580</v>
      </c>
      <c r="C563" s="189" t="s">
        <v>581</v>
      </c>
      <c r="D563" s="173" t="s">
        <v>209</v>
      </c>
      <c r="E563" s="174">
        <v>48.2</v>
      </c>
      <c r="F563" s="175"/>
      <c r="G563" s="176">
        <f>ROUND(E563*F563,2)</f>
        <v>0</v>
      </c>
      <c r="H563" s="175"/>
      <c r="I563" s="176">
        <f>ROUND(E563*H563,2)</f>
        <v>0</v>
      </c>
      <c r="J563" s="175"/>
      <c r="K563" s="176">
        <f>ROUND(E563*J563,2)</f>
        <v>0</v>
      </c>
      <c r="L563" s="176">
        <v>21</v>
      </c>
      <c r="M563" s="176">
        <f>G563*(1+L563/100)</f>
        <v>0</v>
      </c>
      <c r="N563" s="176">
        <v>0</v>
      </c>
      <c r="O563" s="176">
        <f>ROUND(E563*N563,2)</f>
        <v>0</v>
      </c>
      <c r="P563" s="176">
        <v>3.7699999999999999E-3</v>
      </c>
      <c r="Q563" s="176">
        <f>ROUND(E563*P563,2)</f>
        <v>0.18</v>
      </c>
      <c r="R563" s="176" t="s">
        <v>533</v>
      </c>
      <c r="S563" s="176" t="s">
        <v>128</v>
      </c>
      <c r="T563" s="177" t="s">
        <v>128</v>
      </c>
      <c r="U563" s="158">
        <v>6.5549999999999997E-2</v>
      </c>
      <c r="V563" s="158">
        <f>ROUND(E563*U563,2)</f>
        <v>3.16</v>
      </c>
      <c r="W563" s="158"/>
      <c r="X563" s="158" t="s">
        <v>129</v>
      </c>
      <c r="Y563" s="148"/>
      <c r="Z563" s="148"/>
      <c r="AA563" s="148"/>
      <c r="AB563" s="148"/>
      <c r="AC563" s="148"/>
      <c r="AD563" s="148"/>
      <c r="AE563" s="148"/>
      <c r="AF563" s="148"/>
      <c r="AG563" s="148" t="s">
        <v>130</v>
      </c>
      <c r="AH563" s="148"/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1" x14ac:dyDescent="0.2">
      <c r="A564" s="155"/>
      <c r="B564" s="156"/>
      <c r="C564" s="190" t="s">
        <v>582</v>
      </c>
      <c r="D564" s="160"/>
      <c r="E564" s="161">
        <v>23.24</v>
      </c>
      <c r="F564" s="158"/>
      <c r="G564" s="158"/>
      <c r="H564" s="158"/>
      <c r="I564" s="158"/>
      <c r="J564" s="158"/>
      <c r="K564" s="158"/>
      <c r="L564" s="158"/>
      <c r="M564" s="158"/>
      <c r="N564" s="158"/>
      <c r="O564" s="158"/>
      <c r="P564" s="158"/>
      <c r="Q564" s="158"/>
      <c r="R564" s="158"/>
      <c r="S564" s="158"/>
      <c r="T564" s="158"/>
      <c r="U564" s="158"/>
      <c r="V564" s="158"/>
      <c r="W564" s="158"/>
      <c r="X564" s="158"/>
      <c r="Y564" s="148"/>
      <c r="Z564" s="148"/>
      <c r="AA564" s="148"/>
      <c r="AB564" s="148"/>
      <c r="AC564" s="148"/>
      <c r="AD564" s="148"/>
      <c r="AE564" s="148"/>
      <c r="AF564" s="148"/>
      <c r="AG564" s="148" t="s">
        <v>132</v>
      </c>
      <c r="AH564" s="148">
        <v>0</v>
      </c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outlineLevel="1" x14ac:dyDescent="0.2">
      <c r="A565" s="155"/>
      <c r="B565" s="156"/>
      <c r="C565" s="190" t="s">
        <v>583</v>
      </c>
      <c r="D565" s="160"/>
      <c r="E565" s="161">
        <v>24.96</v>
      </c>
      <c r="F565" s="158"/>
      <c r="G565" s="158"/>
      <c r="H565" s="158"/>
      <c r="I565" s="158"/>
      <c r="J565" s="158"/>
      <c r="K565" s="158"/>
      <c r="L565" s="158"/>
      <c r="M565" s="158"/>
      <c r="N565" s="158"/>
      <c r="O565" s="158"/>
      <c r="P565" s="158"/>
      <c r="Q565" s="158"/>
      <c r="R565" s="158"/>
      <c r="S565" s="158"/>
      <c r="T565" s="158"/>
      <c r="U565" s="158"/>
      <c r="V565" s="158"/>
      <c r="W565" s="158"/>
      <c r="X565" s="158"/>
      <c r="Y565" s="148"/>
      <c r="Z565" s="148"/>
      <c r="AA565" s="148"/>
      <c r="AB565" s="148"/>
      <c r="AC565" s="148"/>
      <c r="AD565" s="148"/>
      <c r="AE565" s="148"/>
      <c r="AF565" s="148"/>
      <c r="AG565" s="148" t="s">
        <v>132</v>
      </c>
      <c r="AH565" s="148">
        <v>0</v>
      </c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 x14ac:dyDescent="0.2">
      <c r="A566" s="171">
        <v>93</v>
      </c>
      <c r="B566" s="172" t="s">
        <v>584</v>
      </c>
      <c r="C566" s="189" t="s">
        <v>585</v>
      </c>
      <c r="D566" s="173" t="s">
        <v>209</v>
      </c>
      <c r="E566" s="174">
        <v>15</v>
      </c>
      <c r="F566" s="175"/>
      <c r="G566" s="176">
        <f>ROUND(E566*F566,2)</f>
        <v>0</v>
      </c>
      <c r="H566" s="175"/>
      <c r="I566" s="176">
        <f>ROUND(E566*H566,2)</f>
        <v>0</v>
      </c>
      <c r="J566" s="175"/>
      <c r="K566" s="176">
        <f>ROUND(E566*J566,2)</f>
        <v>0</v>
      </c>
      <c r="L566" s="176">
        <v>21</v>
      </c>
      <c r="M566" s="176">
        <f>G566*(1+L566/100)</f>
        <v>0</v>
      </c>
      <c r="N566" s="176">
        <v>0</v>
      </c>
      <c r="O566" s="176">
        <f>ROUND(E566*N566,2)</f>
        <v>0</v>
      </c>
      <c r="P566" s="176">
        <v>2.3E-3</v>
      </c>
      <c r="Q566" s="176">
        <f>ROUND(E566*P566,2)</f>
        <v>0.03</v>
      </c>
      <c r="R566" s="176" t="s">
        <v>533</v>
      </c>
      <c r="S566" s="176" t="s">
        <v>128</v>
      </c>
      <c r="T566" s="177" t="s">
        <v>128</v>
      </c>
      <c r="U566" s="158">
        <v>0.10349999999999999</v>
      </c>
      <c r="V566" s="158">
        <f>ROUND(E566*U566,2)</f>
        <v>1.55</v>
      </c>
      <c r="W566" s="158"/>
      <c r="X566" s="158" t="s">
        <v>129</v>
      </c>
      <c r="Y566" s="148"/>
      <c r="Z566" s="148"/>
      <c r="AA566" s="148"/>
      <c r="AB566" s="148"/>
      <c r="AC566" s="148"/>
      <c r="AD566" s="148"/>
      <c r="AE566" s="148"/>
      <c r="AF566" s="148"/>
      <c r="AG566" s="148" t="s">
        <v>130</v>
      </c>
      <c r="AH566" s="148"/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1" x14ac:dyDescent="0.2">
      <c r="A567" s="155"/>
      <c r="B567" s="156"/>
      <c r="C567" s="190" t="s">
        <v>586</v>
      </c>
      <c r="D567" s="160"/>
      <c r="E567" s="161">
        <v>15</v>
      </c>
      <c r="F567" s="158"/>
      <c r="G567" s="158"/>
      <c r="H567" s="158"/>
      <c r="I567" s="158"/>
      <c r="J567" s="158"/>
      <c r="K567" s="158"/>
      <c r="L567" s="158"/>
      <c r="M567" s="158"/>
      <c r="N567" s="158"/>
      <c r="O567" s="158"/>
      <c r="P567" s="158"/>
      <c r="Q567" s="158"/>
      <c r="R567" s="158"/>
      <c r="S567" s="158"/>
      <c r="T567" s="158"/>
      <c r="U567" s="158"/>
      <c r="V567" s="158"/>
      <c r="W567" s="158"/>
      <c r="X567" s="158"/>
      <c r="Y567" s="148"/>
      <c r="Z567" s="148"/>
      <c r="AA567" s="148"/>
      <c r="AB567" s="148"/>
      <c r="AC567" s="148"/>
      <c r="AD567" s="148"/>
      <c r="AE567" s="148"/>
      <c r="AF567" s="148"/>
      <c r="AG567" s="148" t="s">
        <v>132</v>
      </c>
      <c r="AH567" s="148">
        <v>5</v>
      </c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 x14ac:dyDescent="0.2">
      <c r="A568" s="171">
        <v>94</v>
      </c>
      <c r="B568" s="172" t="s">
        <v>587</v>
      </c>
      <c r="C568" s="189" t="s">
        <v>588</v>
      </c>
      <c r="D568" s="173" t="s">
        <v>209</v>
      </c>
      <c r="E568" s="174">
        <v>92.8</v>
      </c>
      <c r="F568" s="175"/>
      <c r="G568" s="176">
        <f>ROUND(E568*F568,2)</f>
        <v>0</v>
      </c>
      <c r="H568" s="175"/>
      <c r="I568" s="176">
        <f>ROUND(E568*H568,2)</f>
        <v>0</v>
      </c>
      <c r="J568" s="175"/>
      <c r="K568" s="176">
        <f>ROUND(E568*J568,2)</f>
        <v>0</v>
      </c>
      <c r="L568" s="176">
        <v>21</v>
      </c>
      <c r="M568" s="176">
        <f>G568*(1+L568/100)</f>
        <v>0</v>
      </c>
      <c r="N568" s="176">
        <v>0</v>
      </c>
      <c r="O568" s="176">
        <f>ROUND(E568*N568,2)</f>
        <v>0</v>
      </c>
      <c r="P568" s="176">
        <v>2.8500000000000001E-3</v>
      </c>
      <c r="Q568" s="176">
        <f>ROUND(E568*P568,2)</f>
        <v>0.26</v>
      </c>
      <c r="R568" s="176" t="s">
        <v>533</v>
      </c>
      <c r="S568" s="176" t="s">
        <v>128</v>
      </c>
      <c r="T568" s="177" t="s">
        <v>128</v>
      </c>
      <c r="U568" s="158">
        <v>6.9000000000000006E-2</v>
      </c>
      <c r="V568" s="158">
        <f>ROUND(E568*U568,2)</f>
        <v>6.4</v>
      </c>
      <c r="W568" s="158"/>
      <c r="X568" s="158" t="s">
        <v>129</v>
      </c>
      <c r="Y568" s="148"/>
      <c r="Z568" s="148"/>
      <c r="AA568" s="148"/>
      <c r="AB568" s="148"/>
      <c r="AC568" s="148"/>
      <c r="AD568" s="148"/>
      <c r="AE568" s="148"/>
      <c r="AF568" s="148"/>
      <c r="AG568" s="148" t="s">
        <v>130</v>
      </c>
      <c r="AH568" s="148"/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outlineLevel="1" x14ac:dyDescent="0.2">
      <c r="A569" s="155"/>
      <c r="B569" s="156"/>
      <c r="C569" s="190" t="s">
        <v>589</v>
      </c>
      <c r="D569" s="160"/>
      <c r="E569" s="161">
        <v>92.8</v>
      </c>
      <c r="F569" s="158"/>
      <c r="G569" s="158"/>
      <c r="H569" s="158"/>
      <c r="I569" s="158"/>
      <c r="J569" s="158"/>
      <c r="K569" s="158"/>
      <c r="L569" s="158"/>
      <c r="M569" s="158"/>
      <c r="N569" s="158"/>
      <c r="O569" s="158"/>
      <c r="P569" s="158"/>
      <c r="Q569" s="158"/>
      <c r="R569" s="158"/>
      <c r="S569" s="158"/>
      <c r="T569" s="158"/>
      <c r="U569" s="158"/>
      <c r="V569" s="158"/>
      <c r="W569" s="158"/>
      <c r="X569" s="158"/>
      <c r="Y569" s="148"/>
      <c r="Z569" s="148"/>
      <c r="AA569" s="148"/>
      <c r="AB569" s="148"/>
      <c r="AC569" s="148"/>
      <c r="AD569" s="148"/>
      <c r="AE569" s="148"/>
      <c r="AF569" s="148"/>
      <c r="AG569" s="148" t="s">
        <v>132</v>
      </c>
      <c r="AH569" s="148">
        <v>5</v>
      </c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1" x14ac:dyDescent="0.2">
      <c r="A570" s="155">
        <v>95</v>
      </c>
      <c r="B570" s="156" t="s">
        <v>590</v>
      </c>
      <c r="C570" s="192" t="s">
        <v>591</v>
      </c>
      <c r="D570" s="157" t="s">
        <v>0</v>
      </c>
      <c r="E570" s="178"/>
      <c r="F570" s="159"/>
      <c r="G570" s="158">
        <f>ROUND(E570*F570,2)</f>
        <v>0</v>
      </c>
      <c r="H570" s="159"/>
      <c r="I570" s="158">
        <f>ROUND(E570*H570,2)</f>
        <v>0</v>
      </c>
      <c r="J570" s="159"/>
      <c r="K570" s="158">
        <f>ROUND(E570*J570,2)</f>
        <v>0</v>
      </c>
      <c r="L570" s="158">
        <v>21</v>
      </c>
      <c r="M570" s="158">
        <f>G570*(1+L570/100)</f>
        <v>0</v>
      </c>
      <c r="N570" s="158">
        <v>0</v>
      </c>
      <c r="O570" s="158">
        <f>ROUND(E570*N570,2)</f>
        <v>0</v>
      </c>
      <c r="P570" s="158">
        <v>0</v>
      </c>
      <c r="Q570" s="158">
        <f>ROUND(E570*P570,2)</f>
        <v>0</v>
      </c>
      <c r="R570" s="158" t="s">
        <v>533</v>
      </c>
      <c r="S570" s="158" t="s">
        <v>128</v>
      </c>
      <c r="T570" s="158" t="s">
        <v>128</v>
      </c>
      <c r="U570" s="158">
        <v>0</v>
      </c>
      <c r="V570" s="158">
        <f>ROUND(E570*U570,2)</f>
        <v>0</v>
      </c>
      <c r="W570" s="158"/>
      <c r="X570" s="158" t="s">
        <v>218</v>
      </c>
      <c r="Y570" s="148"/>
      <c r="Z570" s="148"/>
      <c r="AA570" s="148"/>
      <c r="AB570" s="148"/>
      <c r="AC570" s="148"/>
      <c r="AD570" s="148"/>
      <c r="AE570" s="148"/>
      <c r="AF570" s="148"/>
      <c r="AG570" s="148" t="s">
        <v>219</v>
      </c>
      <c r="AH570" s="148"/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1" x14ac:dyDescent="0.2">
      <c r="A571" s="155"/>
      <c r="B571" s="156"/>
      <c r="C571" s="258" t="s">
        <v>358</v>
      </c>
      <c r="D571" s="259"/>
      <c r="E571" s="259"/>
      <c r="F571" s="259"/>
      <c r="G571" s="259"/>
      <c r="H571" s="158"/>
      <c r="I571" s="158"/>
      <c r="J571" s="158"/>
      <c r="K571" s="158"/>
      <c r="L571" s="158"/>
      <c r="M571" s="158"/>
      <c r="N571" s="158"/>
      <c r="O571" s="158"/>
      <c r="P571" s="158"/>
      <c r="Q571" s="158"/>
      <c r="R571" s="158"/>
      <c r="S571" s="158"/>
      <c r="T571" s="158"/>
      <c r="U571" s="158"/>
      <c r="V571" s="158"/>
      <c r="W571" s="158"/>
      <c r="X571" s="158"/>
      <c r="Y571" s="148"/>
      <c r="Z571" s="148"/>
      <c r="AA571" s="148"/>
      <c r="AB571" s="148"/>
      <c r="AC571" s="148"/>
      <c r="AD571" s="148"/>
      <c r="AE571" s="148"/>
      <c r="AF571" s="148"/>
      <c r="AG571" s="148" t="s">
        <v>175</v>
      </c>
      <c r="AH571" s="148"/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x14ac:dyDescent="0.2">
      <c r="A572" s="165" t="s">
        <v>122</v>
      </c>
      <c r="B572" s="166" t="s">
        <v>81</v>
      </c>
      <c r="C572" s="188" t="s">
        <v>82</v>
      </c>
      <c r="D572" s="167"/>
      <c r="E572" s="168"/>
      <c r="F572" s="169"/>
      <c r="G572" s="169">
        <f>SUMIF(AG573:AG636,"&lt;&gt;NOR",G573:G636)</f>
        <v>0</v>
      </c>
      <c r="H572" s="169"/>
      <c r="I572" s="169">
        <f>SUM(I573:I636)</f>
        <v>0</v>
      </c>
      <c r="J572" s="169"/>
      <c r="K572" s="169">
        <f>SUM(K573:K636)</f>
        <v>0</v>
      </c>
      <c r="L572" s="169"/>
      <c r="M572" s="169">
        <f>SUM(M573:M636)</f>
        <v>0</v>
      </c>
      <c r="N572" s="169"/>
      <c r="O572" s="169">
        <f>SUM(O573:O636)</f>
        <v>53.47</v>
      </c>
      <c r="P572" s="169"/>
      <c r="Q572" s="169">
        <f>SUM(Q573:Q636)</f>
        <v>51.95</v>
      </c>
      <c r="R572" s="169"/>
      <c r="S572" s="169"/>
      <c r="T572" s="170"/>
      <c r="U572" s="164"/>
      <c r="V572" s="164">
        <f>SUM(V573:V636)</f>
        <v>1046.5599999999997</v>
      </c>
      <c r="W572" s="164"/>
      <c r="X572" s="164"/>
      <c r="AG572" t="s">
        <v>123</v>
      </c>
    </row>
    <row r="573" spans="1:60" outlineLevel="1" x14ac:dyDescent="0.2">
      <c r="A573" s="171">
        <v>96</v>
      </c>
      <c r="B573" s="172" t="s">
        <v>592</v>
      </c>
      <c r="C573" s="189" t="s">
        <v>593</v>
      </c>
      <c r="D573" s="173" t="s">
        <v>126</v>
      </c>
      <c r="E573" s="174">
        <v>1202.0815299999999</v>
      </c>
      <c r="F573" s="175"/>
      <c r="G573" s="176">
        <f>ROUND(E573*F573,2)</f>
        <v>0</v>
      </c>
      <c r="H573" s="175"/>
      <c r="I573" s="176">
        <f>ROUND(E573*H573,2)</f>
        <v>0</v>
      </c>
      <c r="J573" s="175"/>
      <c r="K573" s="176">
        <f>ROUND(E573*J573,2)</f>
        <v>0</v>
      </c>
      <c r="L573" s="176">
        <v>21</v>
      </c>
      <c r="M573" s="176">
        <f>G573*(1+L573/100)</f>
        <v>0</v>
      </c>
      <c r="N573" s="176">
        <v>0</v>
      </c>
      <c r="O573" s="176">
        <f>ROUND(E573*N573,2)</f>
        <v>0</v>
      </c>
      <c r="P573" s="176">
        <v>4.2000000000000003E-2</v>
      </c>
      <c r="Q573" s="176">
        <f>ROUND(E573*P573,2)</f>
        <v>50.49</v>
      </c>
      <c r="R573" s="176" t="s">
        <v>594</v>
      </c>
      <c r="S573" s="176" t="s">
        <v>128</v>
      </c>
      <c r="T573" s="177" t="s">
        <v>128</v>
      </c>
      <c r="U573" s="158">
        <v>0.14199999999999999</v>
      </c>
      <c r="V573" s="158">
        <f>ROUND(E573*U573,2)</f>
        <v>170.7</v>
      </c>
      <c r="W573" s="158"/>
      <c r="X573" s="158" t="s">
        <v>129</v>
      </c>
      <c r="Y573" s="148"/>
      <c r="Z573" s="148"/>
      <c r="AA573" s="148"/>
      <c r="AB573" s="148"/>
      <c r="AC573" s="148"/>
      <c r="AD573" s="148"/>
      <c r="AE573" s="148"/>
      <c r="AF573" s="148"/>
      <c r="AG573" s="148" t="s">
        <v>130</v>
      </c>
      <c r="AH573" s="148"/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 x14ac:dyDescent="0.2">
      <c r="A574" s="155"/>
      <c r="B574" s="156"/>
      <c r="C574" s="190" t="s">
        <v>454</v>
      </c>
      <c r="D574" s="160"/>
      <c r="E574" s="161">
        <v>1202.08</v>
      </c>
      <c r="F574" s="158"/>
      <c r="G574" s="158"/>
      <c r="H574" s="158"/>
      <c r="I574" s="158"/>
      <c r="J574" s="158"/>
      <c r="K574" s="158"/>
      <c r="L574" s="158"/>
      <c r="M574" s="158"/>
      <c r="N574" s="158"/>
      <c r="O574" s="158"/>
      <c r="P574" s="158"/>
      <c r="Q574" s="158"/>
      <c r="R574" s="158"/>
      <c r="S574" s="158"/>
      <c r="T574" s="158"/>
      <c r="U574" s="158"/>
      <c r="V574" s="158"/>
      <c r="W574" s="158"/>
      <c r="X574" s="158"/>
      <c r="Y574" s="148"/>
      <c r="Z574" s="148"/>
      <c r="AA574" s="148"/>
      <c r="AB574" s="148"/>
      <c r="AC574" s="148"/>
      <c r="AD574" s="148"/>
      <c r="AE574" s="148"/>
      <c r="AF574" s="148"/>
      <c r="AG574" s="148" t="s">
        <v>132</v>
      </c>
      <c r="AH574" s="148">
        <v>5</v>
      </c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1" x14ac:dyDescent="0.2">
      <c r="A575" s="171">
        <v>97</v>
      </c>
      <c r="B575" s="172" t="s">
        <v>595</v>
      </c>
      <c r="C575" s="189" t="s">
        <v>596</v>
      </c>
      <c r="D575" s="173" t="s">
        <v>209</v>
      </c>
      <c r="E575" s="174">
        <v>125.03</v>
      </c>
      <c r="F575" s="175"/>
      <c r="G575" s="176">
        <f>ROUND(E575*F575,2)</f>
        <v>0</v>
      </c>
      <c r="H575" s="175"/>
      <c r="I575" s="176">
        <f>ROUND(E575*H575,2)</f>
        <v>0</v>
      </c>
      <c r="J575" s="175"/>
      <c r="K575" s="176">
        <f>ROUND(E575*J575,2)</f>
        <v>0</v>
      </c>
      <c r="L575" s="176">
        <v>21</v>
      </c>
      <c r="M575" s="176">
        <f>G575*(1+L575/100)</f>
        <v>0</v>
      </c>
      <c r="N575" s="176">
        <v>0</v>
      </c>
      <c r="O575" s="176">
        <f>ROUND(E575*N575,2)</f>
        <v>0</v>
      </c>
      <c r="P575" s="176">
        <v>8.9300000000000004E-3</v>
      </c>
      <c r="Q575" s="176">
        <f>ROUND(E575*P575,2)</f>
        <v>1.1200000000000001</v>
      </c>
      <c r="R575" s="176" t="s">
        <v>594</v>
      </c>
      <c r="S575" s="176" t="s">
        <v>128</v>
      </c>
      <c r="T575" s="177" t="s">
        <v>128</v>
      </c>
      <c r="U575" s="158">
        <v>7.5999999999999998E-2</v>
      </c>
      <c r="V575" s="158">
        <f>ROUND(E575*U575,2)</f>
        <v>9.5</v>
      </c>
      <c r="W575" s="158"/>
      <c r="X575" s="158" t="s">
        <v>129</v>
      </c>
      <c r="Y575" s="148"/>
      <c r="Z575" s="148"/>
      <c r="AA575" s="148"/>
      <c r="AB575" s="148"/>
      <c r="AC575" s="148"/>
      <c r="AD575" s="148"/>
      <c r="AE575" s="148"/>
      <c r="AF575" s="148"/>
      <c r="AG575" s="148" t="s">
        <v>130</v>
      </c>
      <c r="AH575" s="148"/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 x14ac:dyDescent="0.2">
      <c r="A576" s="155"/>
      <c r="B576" s="156"/>
      <c r="C576" s="190" t="s">
        <v>597</v>
      </c>
      <c r="D576" s="160"/>
      <c r="E576" s="161"/>
      <c r="F576" s="158"/>
      <c r="G576" s="158"/>
      <c r="H576" s="158"/>
      <c r="I576" s="158"/>
      <c r="J576" s="158"/>
      <c r="K576" s="158"/>
      <c r="L576" s="158"/>
      <c r="M576" s="158"/>
      <c r="N576" s="158"/>
      <c r="O576" s="158"/>
      <c r="P576" s="158"/>
      <c r="Q576" s="158"/>
      <c r="R576" s="158"/>
      <c r="S576" s="158"/>
      <c r="T576" s="158"/>
      <c r="U576" s="158"/>
      <c r="V576" s="158"/>
      <c r="W576" s="158"/>
      <c r="X576" s="158"/>
      <c r="Y576" s="148"/>
      <c r="Z576" s="148"/>
      <c r="AA576" s="148"/>
      <c r="AB576" s="148"/>
      <c r="AC576" s="148"/>
      <c r="AD576" s="148"/>
      <c r="AE576" s="148"/>
      <c r="AF576" s="148"/>
      <c r="AG576" s="148" t="s">
        <v>132</v>
      </c>
      <c r="AH576" s="148">
        <v>0</v>
      </c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1" x14ac:dyDescent="0.2">
      <c r="A577" s="155"/>
      <c r="B577" s="156"/>
      <c r="C577" s="190" t="s">
        <v>598</v>
      </c>
      <c r="D577" s="160"/>
      <c r="E577" s="161">
        <v>34.229999999999997</v>
      </c>
      <c r="F577" s="158"/>
      <c r="G577" s="158"/>
      <c r="H577" s="158"/>
      <c r="I577" s="158"/>
      <c r="J577" s="158"/>
      <c r="K577" s="158"/>
      <c r="L577" s="158"/>
      <c r="M577" s="158"/>
      <c r="N577" s="158"/>
      <c r="O577" s="158"/>
      <c r="P577" s="158"/>
      <c r="Q577" s="158"/>
      <c r="R577" s="158"/>
      <c r="S577" s="158"/>
      <c r="T577" s="158"/>
      <c r="U577" s="158"/>
      <c r="V577" s="158"/>
      <c r="W577" s="158"/>
      <c r="X577" s="158"/>
      <c r="Y577" s="148"/>
      <c r="Z577" s="148"/>
      <c r="AA577" s="148"/>
      <c r="AB577" s="148"/>
      <c r="AC577" s="148"/>
      <c r="AD577" s="148"/>
      <c r="AE577" s="148"/>
      <c r="AF577" s="148"/>
      <c r="AG577" s="148" t="s">
        <v>132</v>
      </c>
      <c r="AH577" s="148">
        <v>5</v>
      </c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outlineLevel="1" x14ac:dyDescent="0.2">
      <c r="A578" s="155"/>
      <c r="B578" s="156"/>
      <c r="C578" s="190" t="s">
        <v>599</v>
      </c>
      <c r="D578" s="160"/>
      <c r="E578" s="161"/>
      <c r="F578" s="158"/>
      <c r="G578" s="158"/>
      <c r="H578" s="158"/>
      <c r="I578" s="158"/>
      <c r="J578" s="158"/>
      <c r="K578" s="158"/>
      <c r="L578" s="158"/>
      <c r="M578" s="158"/>
      <c r="N578" s="158"/>
      <c r="O578" s="158"/>
      <c r="P578" s="158"/>
      <c r="Q578" s="158"/>
      <c r="R578" s="158"/>
      <c r="S578" s="158"/>
      <c r="T578" s="158"/>
      <c r="U578" s="158"/>
      <c r="V578" s="158"/>
      <c r="W578" s="158"/>
      <c r="X578" s="158"/>
      <c r="Y578" s="148"/>
      <c r="Z578" s="148"/>
      <c r="AA578" s="148"/>
      <c r="AB578" s="148"/>
      <c r="AC578" s="148"/>
      <c r="AD578" s="148"/>
      <c r="AE578" s="148"/>
      <c r="AF578" s="148"/>
      <c r="AG578" s="148" t="s">
        <v>132</v>
      </c>
      <c r="AH578" s="148">
        <v>0</v>
      </c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1" x14ac:dyDescent="0.2">
      <c r="A579" s="155"/>
      <c r="B579" s="156"/>
      <c r="C579" s="190" t="s">
        <v>600</v>
      </c>
      <c r="D579" s="160"/>
      <c r="E579" s="161">
        <v>90.8</v>
      </c>
      <c r="F579" s="158"/>
      <c r="G579" s="158"/>
      <c r="H579" s="158"/>
      <c r="I579" s="158"/>
      <c r="J579" s="158"/>
      <c r="K579" s="158"/>
      <c r="L579" s="158"/>
      <c r="M579" s="158"/>
      <c r="N579" s="158"/>
      <c r="O579" s="158"/>
      <c r="P579" s="158"/>
      <c r="Q579" s="158"/>
      <c r="R579" s="158"/>
      <c r="S579" s="158"/>
      <c r="T579" s="158"/>
      <c r="U579" s="158"/>
      <c r="V579" s="158"/>
      <c r="W579" s="158"/>
      <c r="X579" s="158"/>
      <c r="Y579" s="148"/>
      <c r="Z579" s="148"/>
      <c r="AA579" s="148"/>
      <c r="AB579" s="148"/>
      <c r="AC579" s="148"/>
      <c r="AD579" s="148"/>
      <c r="AE579" s="148"/>
      <c r="AF579" s="148"/>
      <c r="AG579" s="148" t="s">
        <v>132</v>
      </c>
      <c r="AH579" s="148">
        <v>5</v>
      </c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ht="22.5" outlineLevel="1" x14ac:dyDescent="0.2">
      <c r="A580" s="171">
        <v>98</v>
      </c>
      <c r="B580" s="172" t="s">
        <v>601</v>
      </c>
      <c r="C580" s="189" t="s">
        <v>602</v>
      </c>
      <c r="D580" s="173" t="s">
        <v>126</v>
      </c>
      <c r="E580" s="174">
        <v>1202.0815299999999</v>
      </c>
      <c r="F580" s="175"/>
      <c r="G580" s="176">
        <f>ROUND(E580*F580,2)</f>
        <v>0</v>
      </c>
      <c r="H580" s="175"/>
      <c r="I580" s="176">
        <f>ROUND(E580*H580,2)</f>
        <v>0</v>
      </c>
      <c r="J580" s="175"/>
      <c r="K580" s="176">
        <f>ROUND(E580*J580,2)</f>
        <v>0</v>
      </c>
      <c r="L580" s="176">
        <v>21</v>
      </c>
      <c r="M580" s="176">
        <f>G580*(1+L580/100)</f>
        <v>0</v>
      </c>
      <c r="N580" s="176">
        <v>4.3060000000000001E-2</v>
      </c>
      <c r="O580" s="176">
        <f>ROUND(E580*N580,2)</f>
        <v>51.76</v>
      </c>
      <c r="P580" s="176">
        <v>0</v>
      </c>
      <c r="Q580" s="176">
        <f>ROUND(E580*P580,2)</f>
        <v>0</v>
      </c>
      <c r="R580" s="176" t="s">
        <v>594</v>
      </c>
      <c r="S580" s="176" t="s">
        <v>128</v>
      </c>
      <c r="T580" s="177" t="s">
        <v>128</v>
      </c>
      <c r="U580" s="158">
        <v>0.373</v>
      </c>
      <c r="V580" s="158">
        <f>ROUND(E580*U580,2)</f>
        <v>448.38</v>
      </c>
      <c r="W580" s="158"/>
      <c r="X580" s="158" t="s">
        <v>129</v>
      </c>
      <c r="Y580" s="148"/>
      <c r="Z580" s="148"/>
      <c r="AA580" s="148"/>
      <c r="AB580" s="148"/>
      <c r="AC580" s="148"/>
      <c r="AD580" s="148"/>
      <c r="AE580" s="148"/>
      <c r="AF580" s="148"/>
      <c r="AG580" s="148" t="s">
        <v>130</v>
      </c>
      <c r="AH580" s="148"/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 x14ac:dyDescent="0.2">
      <c r="A581" s="155"/>
      <c r="B581" s="156"/>
      <c r="C581" s="254" t="s">
        <v>603</v>
      </c>
      <c r="D581" s="255"/>
      <c r="E581" s="255"/>
      <c r="F581" s="255"/>
      <c r="G581" s="255"/>
      <c r="H581" s="158"/>
      <c r="I581" s="158"/>
      <c r="J581" s="158"/>
      <c r="K581" s="158"/>
      <c r="L581" s="158"/>
      <c r="M581" s="158"/>
      <c r="N581" s="158"/>
      <c r="O581" s="158"/>
      <c r="P581" s="158"/>
      <c r="Q581" s="158"/>
      <c r="R581" s="158"/>
      <c r="S581" s="158"/>
      <c r="T581" s="158"/>
      <c r="U581" s="158"/>
      <c r="V581" s="158"/>
      <c r="W581" s="158"/>
      <c r="X581" s="158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183</v>
      </c>
      <c r="AH581" s="148"/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outlineLevel="1" x14ac:dyDescent="0.2">
      <c r="A582" s="155"/>
      <c r="B582" s="156"/>
      <c r="C582" s="190" t="s">
        <v>454</v>
      </c>
      <c r="D582" s="160"/>
      <c r="E582" s="161">
        <v>1202.08</v>
      </c>
      <c r="F582" s="158"/>
      <c r="G582" s="158"/>
      <c r="H582" s="158"/>
      <c r="I582" s="158"/>
      <c r="J582" s="158"/>
      <c r="K582" s="158"/>
      <c r="L582" s="158"/>
      <c r="M582" s="158"/>
      <c r="N582" s="158"/>
      <c r="O582" s="158"/>
      <c r="P582" s="158"/>
      <c r="Q582" s="158"/>
      <c r="R582" s="158"/>
      <c r="S582" s="158"/>
      <c r="T582" s="158"/>
      <c r="U582" s="158"/>
      <c r="V582" s="158"/>
      <c r="W582" s="158"/>
      <c r="X582" s="158"/>
      <c r="Y582" s="148"/>
      <c r="Z582" s="148"/>
      <c r="AA582" s="148"/>
      <c r="AB582" s="148"/>
      <c r="AC582" s="148"/>
      <c r="AD582" s="148"/>
      <c r="AE582" s="148"/>
      <c r="AF582" s="148"/>
      <c r="AG582" s="148" t="s">
        <v>132</v>
      </c>
      <c r="AH582" s="148">
        <v>5</v>
      </c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1" x14ac:dyDescent="0.2">
      <c r="A583" s="171">
        <v>99</v>
      </c>
      <c r="B583" s="172" t="s">
        <v>604</v>
      </c>
      <c r="C583" s="189" t="s">
        <v>605</v>
      </c>
      <c r="D583" s="173" t="s">
        <v>209</v>
      </c>
      <c r="E583" s="174">
        <v>48.2</v>
      </c>
      <c r="F583" s="175"/>
      <c r="G583" s="176">
        <f>ROUND(E583*F583,2)</f>
        <v>0</v>
      </c>
      <c r="H583" s="175"/>
      <c r="I583" s="176">
        <f>ROUND(E583*H583,2)</f>
        <v>0</v>
      </c>
      <c r="J583" s="175"/>
      <c r="K583" s="176">
        <f>ROUND(E583*J583,2)</f>
        <v>0</v>
      </c>
      <c r="L583" s="176">
        <v>21</v>
      </c>
      <c r="M583" s="176">
        <f>G583*(1+L583/100)</f>
        <v>0</v>
      </c>
      <c r="N583" s="176">
        <v>1.41E-3</v>
      </c>
      <c r="O583" s="176">
        <f>ROUND(E583*N583,2)</f>
        <v>7.0000000000000007E-2</v>
      </c>
      <c r="P583" s="176">
        <v>0</v>
      </c>
      <c r="Q583" s="176">
        <f>ROUND(E583*P583,2)</f>
        <v>0</v>
      </c>
      <c r="R583" s="176" t="s">
        <v>594</v>
      </c>
      <c r="S583" s="176" t="s">
        <v>128</v>
      </c>
      <c r="T583" s="177" t="s">
        <v>128</v>
      </c>
      <c r="U583" s="158">
        <v>0.185</v>
      </c>
      <c r="V583" s="158">
        <f>ROUND(E583*U583,2)</f>
        <v>8.92</v>
      </c>
      <c r="W583" s="158"/>
      <c r="X583" s="158" t="s">
        <v>129</v>
      </c>
      <c r="Y583" s="148"/>
      <c r="Z583" s="148"/>
      <c r="AA583" s="148"/>
      <c r="AB583" s="148"/>
      <c r="AC583" s="148"/>
      <c r="AD583" s="148"/>
      <c r="AE583" s="148"/>
      <c r="AF583" s="148"/>
      <c r="AG583" s="148" t="s">
        <v>130</v>
      </c>
      <c r="AH583" s="148"/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1" x14ac:dyDescent="0.2">
      <c r="A584" s="155"/>
      <c r="B584" s="156"/>
      <c r="C584" s="254" t="s">
        <v>606</v>
      </c>
      <c r="D584" s="255"/>
      <c r="E584" s="255"/>
      <c r="F584" s="255"/>
      <c r="G584" s="255"/>
      <c r="H584" s="158"/>
      <c r="I584" s="158"/>
      <c r="J584" s="158"/>
      <c r="K584" s="158"/>
      <c r="L584" s="158"/>
      <c r="M584" s="158"/>
      <c r="N584" s="158"/>
      <c r="O584" s="158"/>
      <c r="P584" s="158"/>
      <c r="Q584" s="158"/>
      <c r="R584" s="158"/>
      <c r="S584" s="158"/>
      <c r="T584" s="158"/>
      <c r="U584" s="158"/>
      <c r="V584" s="158"/>
      <c r="W584" s="158"/>
      <c r="X584" s="158"/>
      <c r="Y584" s="148"/>
      <c r="Z584" s="148"/>
      <c r="AA584" s="148"/>
      <c r="AB584" s="148"/>
      <c r="AC584" s="148"/>
      <c r="AD584" s="148"/>
      <c r="AE584" s="148"/>
      <c r="AF584" s="148"/>
      <c r="AG584" s="148" t="s">
        <v>183</v>
      </c>
      <c r="AH584" s="148"/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outlineLevel="1" x14ac:dyDescent="0.2">
      <c r="A585" s="155"/>
      <c r="B585" s="156"/>
      <c r="C585" s="190" t="s">
        <v>582</v>
      </c>
      <c r="D585" s="160"/>
      <c r="E585" s="161">
        <v>23.24</v>
      </c>
      <c r="F585" s="158"/>
      <c r="G585" s="158"/>
      <c r="H585" s="158"/>
      <c r="I585" s="158"/>
      <c r="J585" s="158"/>
      <c r="K585" s="158"/>
      <c r="L585" s="158"/>
      <c r="M585" s="158"/>
      <c r="N585" s="158"/>
      <c r="O585" s="158"/>
      <c r="P585" s="158"/>
      <c r="Q585" s="158"/>
      <c r="R585" s="158"/>
      <c r="S585" s="158"/>
      <c r="T585" s="158"/>
      <c r="U585" s="158"/>
      <c r="V585" s="158"/>
      <c r="W585" s="158"/>
      <c r="X585" s="158"/>
      <c r="Y585" s="148"/>
      <c r="Z585" s="148"/>
      <c r="AA585" s="148"/>
      <c r="AB585" s="148"/>
      <c r="AC585" s="148"/>
      <c r="AD585" s="148"/>
      <c r="AE585" s="148"/>
      <c r="AF585" s="148"/>
      <c r="AG585" s="148" t="s">
        <v>132</v>
      </c>
      <c r="AH585" s="148">
        <v>0</v>
      </c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outlineLevel="1" x14ac:dyDescent="0.2">
      <c r="A586" s="155"/>
      <c r="B586" s="156"/>
      <c r="C586" s="190" t="s">
        <v>583</v>
      </c>
      <c r="D586" s="160"/>
      <c r="E586" s="161">
        <v>24.96</v>
      </c>
      <c r="F586" s="158"/>
      <c r="G586" s="158"/>
      <c r="H586" s="158"/>
      <c r="I586" s="158"/>
      <c r="J586" s="158"/>
      <c r="K586" s="158"/>
      <c r="L586" s="158"/>
      <c r="M586" s="158"/>
      <c r="N586" s="158"/>
      <c r="O586" s="158"/>
      <c r="P586" s="158"/>
      <c r="Q586" s="158"/>
      <c r="R586" s="158"/>
      <c r="S586" s="158"/>
      <c r="T586" s="158"/>
      <c r="U586" s="158"/>
      <c r="V586" s="158"/>
      <c r="W586" s="158"/>
      <c r="X586" s="158"/>
      <c r="Y586" s="148"/>
      <c r="Z586" s="148"/>
      <c r="AA586" s="148"/>
      <c r="AB586" s="148"/>
      <c r="AC586" s="148"/>
      <c r="AD586" s="148"/>
      <c r="AE586" s="148"/>
      <c r="AF586" s="148"/>
      <c r="AG586" s="148" t="s">
        <v>132</v>
      </c>
      <c r="AH586" s="148">
        <v>0</v>
      </c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ht="22.5" outlineLevel="1" x14ac:dyDescent="0.2">
      <c r="A587" s="171">
        <v>100</v>
      </c>
      <c r="B587" s="172" t="s">
        <v>607</v>
      </c>
      <c r="C587" s="189" t="s">
        <v>608</v>
      </c>
      <c r="D587" s="173" t="s">
        <v>209</v>
      </c>
      <c r="E587" s="174">
        <v>15</v>
      </c>
      <c r="F587" s="175"/>
      <c r="G587" s="176">
        <f>ROUND(E587*F587,2)</f>
        <v>0</v>
      </c>
      <c r="H587" s="175"/>
      <c r="I587" s="176">
        <f>ROUND(E587*H587,2)</f>
        <v>0</v>
      </c>
      <c r="J587" s="175"/>
      <c r="K587" s="176">
        <f>ROUND(E587*J587,2)</f>
        <v>0</v>
      </c>
      <c r="L587" s="176">
        <v>21</v>
      </c>
      <c r="M587" s="176">
        <f>G587*(1+L587/100)</f>
        <v>0</v>
      </c>
      <c r="N587" s="176">
        <v>1.157E-2</v>
      </c>
      <c r="O587" s="176">
        <f>ROUND(E587*N587,2)</f>
        <v>0.17</v>
      </c>
      <c r="P587" s="176">
        <v>0</v>
      </c>
      <c r="Q587" s="176">
        <f>ROUND(E587*P587,2)</f>
        <v>0</v>
      </c>
      <c r="R587" s="176" t="s">
        <v>594</v>
      </c>
      <c r="S587" s="176" t="s">
        <v>128</v>
      </c>
      <c r="T587" s="177" t="s">
        <v>128</v>
      </c>
      <c r="U587" s="158">
        <v>0.2</v>
      </c>
      <c r="V587" s="158">
        <f>ROUND(E587*U587,2)</f>
        <v>3</v>
      </c>
      <c r="W587" s="158"/>
      <c r="X587" s="158" t="s">
        <v>129</v>
      </c>
      <c r="Y587" s="148"/>
      <c r="Z587" s="148"/>
      <c r="AA587" s="148"/>
      <c r="AB587" s="148"/>
      <c r="AC587" s="148"/>
      <c r="AD587" s="148"/>
      <c r="AE587" s="148"/>
      <c r="AF587" s="148"/>
      <c r="AG587" s="148" t="s">
        <v>130</v>
      </c>
      <c r="AH587" s="148"/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1" x14ac:dyDescent="0.2">
      <c r="A588" s="155"/>
      <c r="B588" s="156"/>
      <c r="C588" s="254" t="s">
        <v>609</v>
      </c>
      <c r="D588" s="255"/>
      <c r="E588" s="255"/>
      <c r="F588" s="255"/>
      <c r="G588" s="255"/>
      <c r="H588" s="158"/>
      <c r="I588" s="158"/>
      <c r="J588" s="158"/>
      <c r="K588" s="158"/>
      <c r="L588" s="158"/>
      <c r="M588" s="158"/>
      <c r="N588" s="158"/>
      <c r="O588" s="158"/>
      <c r="P588" s="158"/>
      <c r="Q588" s="158"/>
      <c r="R588" s="158"/>
      <c r="S588" s="158"/>
      <c r="T588" s="158"/>
      <c r="U588" s="158"/>
      <c r="V588" s="158"/>
      <c r="W588" s="158"/>
      <c r="X588" s="158"/>
      <c r="Y588" s="148"/>
      <c r="Z588" s="148"/>
      <c r="AA588" s="148"/>
      <c r="AB588" s="148"/>
      <c r="AC588" s="148"/>
      <c r="AD588" s="148"/>
      <c r="AE588" s="148"/>
      <c r="AF588" s="148"/>
      <c r="AG588" s="148" t="s">
        <v>183</v>
      </c>
      <c r="AH588" s="148"/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1" x14ac:dyDescent="0.2">
      <c r="A589" s="155"/>
      <c r="B589" s="156"/>
      <c r="C589" s="190" t="s">
        <v>610</v>
      </c>
      <c r="D589" s="160"/>
      <c r="E589" s="161">
        <v>15</v>
      </c>
      <c r="F589" s="158"/>
      <c r="G589" s="158"/>
      <c r="H589" s="158"/>
      <c r="I589" s="158"/>
      <c r="J589" s="158"/>
      <c r="K589" s="158"/>
      <c r="L589" s="158"/>
      <c r="M589" s="158"/>
      <c r="N589" s="158"/>
      <c r="O589" s="158"/>
      <c r="P589" s="158"/>
      <c r="Q589" s="158"/>
      <c r="R589" s="158"/>
      <c r="S589" s="158"/>
      <c r="T589" s="158"/>
      <c r="U589" s="158"/>
      <c r="V589" s="158"/>
      <c r="W589" s="158"/>
      <c r="X589" s="158"/>
      <c r="Y589" s="148"/>
      <c r="Z589" s="148"/>
      <c r="AA589" s="148"/>
      <c r="AB589" s="148"/>
      <c r="AC589" s="148"/>
      <c r="AD589" s="148"/>
      <c r="AE589" s="148"/>
      <c r="AF589" s="148"/>
      <c r="AG589" s="148" t="s">
        <v>132</v>
      </c>
      <c r="AH589" s="148">
        <v>0</v>
      </c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outlineLevel="1" x14ac:dyDescent="0.2">
      <c r="A590" s="171">
        <v>101</v>
      </c>
      <c r="B590" s="172" t="s">
        <v>611</v>
      </c>
      <c r="C590" s="189" t="s">
        <v>612</v>
      </c>
      <c r="D590" s="173" t="s">
        <v>258</v>
      </c>
      <c r="E590" s="174">
        <v>8</v>
      </c>
      <c r="F590" s="175"/>
      <c r="G590" s="176">
        <f>ROUND(E590*F590,2)</f>
        <v>0</v>
      </c>
      <c r="H590" s="175"/>
      <c r="I590" s="176">
        <f>ROUND(E590*H590,2)</f>
        <v>0</v>
      </c>
      <c r="J590" s="175"/>
      <c r="K590" s="176">
        <f>ROUND(E590*J590,2)</f>
        <v>0</v>
      </c>
      <c r="L590" s="176">
        <v>21</v>
      </c>
      <c r="M590" s="176">
        <f>G590*(1+L590/100)</f>
        <v>0</v>
      </c>
      <c r="N590" s="176">
        <v>6.4999999999999997E-4</v>
      </c>
      <c r="O590" s="176">
        <f>ROUND(E590*N590,2)</f>
        <v>0.01</v>
      </c>
      <c r="P590" s="176">
        <v>0</v>
      </c>
      <c r="Q590" s="176">
        <f>ROUND(E590*P590,2)</f>
        <v>0</v>
      </c>
      <c r="R590" s="176" t="s">
        <v>594</v>
      </c>
      <c r="S590" s="176" t="s">
        <v>128</v>
      </c>
      <c r="T590" s="177" t="s">
        <v>128</v>
      </c>
      <c r="U590" s="158">
        <v>2.7E-2</v>
      </c>
      <c r="V590" s="158">
        <f>ROUND(E590*U590,2)</f>
        <v>0.22</v>
      </c>
      <c r="W590" s="158"/>
      <c r="X590" s="158" t="s">
        <v>129</v>
      </c>
      <c r="Y590" s="148"/>
      <c r="Z590" s="148"/>
      <c r="AA590" s="148"/>
      <c r="AB590" s="148"/>
      <c r="AC590" s="148"/>
      <c r="AD590" s="148"/>
      <c r="AE590" s="148"/>
      <c r="AF590" s="148"/>
      <c r="AG590" s="148" t="s">
        <v>130</v>
      </c>
      <c r="AH590" s="148"/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1" x14ac:dyDescent="0.2">
      <c r="A591" s="155"/>
      <c r="B591" s="156"/>
      <c r="C591" s="254" t="s">
        <v>613</v>
      </c>
      <c r="D591" s="255"/>
      <c r="E591" s="255"/>
      <c r="F591" s="255"/>
      <c r="G591" s="255"/>
      <c r="H591" s="158"/>
      <c r="I591" s="158"/>
      <c r="J591" s="158"/>
      <c r="K591" s="158"/>
      <c r="L591" s="158"/>
      <c r="M591" s="158"/>
      <c r="N591" s="158"/>
      <c r="O591" s="158"/>
      <c r="P591" s="158"/>
      <c r="Q591" s="158"/>
      <c r="R591" s="158"/>
      <c r="S591" s="158"/>
      <c r="T591" s="158"/>
      <c r="U591" s="158"/>
      <c r="V591" s="158"/>
      <c r="W591" s="158"/>
      <c r="X591" s="158"/>
      <c r="Y591" s="148"/>
      <c r="Z591" s="148"/>
      <c r="AA591" s="148"/>
      <c r="AB591" s="148"/>
      <c r="AC591" s="148"/>
      <c r="AD591" s="148"/>
      <c r="AE591" s="148"/>
      <c r="AF591" s="148"/>
      <c r="AG591" s="148" t="s">
        <v>183</v>
      </c>
      <c r="AH591" s="148"/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1" x14ac:dyDescent="0.2">
      <c r="A592" s="155"/>
      <c r="B592" s="156"/>
      <c r="C592" s="190" t="s">
        <v>614</v>
      </c>
      <c r="D592" s="160"/>
      <c r="E592" s="161">
        <v>8</v>
      </c>
      <c r="F592" s="158"/>
      <c r="G592" s="158"/>
      <c r="H592" s="158"/>
      <c r="I592" s="158"/>
      <c r="J592" s="158"/>
      <c r="K592" s="158"/>
      <c r="L592" s="158"/>
      <c r="M592" s="158"/>
      <c r="N592" s="158"/>
      <c r="O592" s="158"/>
      <c r="P592" s="158"/>
      <c r="Q592" s="158"/>
      <c r="R592" s="158"/>
      <c r="S592" s="158"/>
      <c r="T592" s="158"/>
      <c r="U592" s="158"/>
      <c r="V592" s="158"/>
      <c r="W592" s="158"/>
      <c r="X592" s="158"/>
      <c r="Y592" s="148"/>
      <c r="Z592" s="148"/>
      <c r="AA592" s="148"/>
      <c r="AB592" s="148"/>
      <c r="AC592" s="148"/>
      <c r="AD592" s="148"/>
      <c r="AE592" s="148"/>
      <c r="AF592" s="148"/>
      <c r="AG592" s="148" t="s">
        <v>132</v>
      </c>
      <c r="AH592" s="148">
        <v>0</v>
      </c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outlineLevel="1" x14ac:dyDescent="0.2">
      <c r="A593" s="171">
        <v>102</v>
      </c>
      <c r="B593" s="172" t="s">
        <v>615</v>
      </c>
      <c r="C593" s="189" t="s">
        <v>616</v>
      </c>
      <c r="D593" s="173" t="s">
        <v>209</v>
      </c>
      <c r="E593" s="174">
        <v>293</v>
      </c>
      <c r="F593" s="175"/>
      <c r="G593" s="176">
        <f>ROUND(E593*F593,2)</f>
        <v>0</v>
      </c>
      <c r="H593" s="175"/>
      <c r="I593" s="176">
        <f>ROUND(E593*H593,2)</f>
        <v>0</v>
      </c>
      <c r="J593" s="175"/>
      <c r="K593" s="176">
        <f>ROUND(E593*J593,2)</f>
        <v>0</v>
      </c>
      <c r="L593" s="176">
        <v>21</v>
      </c>
      <c r="M593" s="176">
        <f>G593*(1+L593/100)</f>
        <v>0</v>
      </c>
      <c r="N593" s="176">
        <v>1.0000000000000001E-5</v>
      </c>
      <c r="O593" s="176">
        <f>ROUND(E593*N593,2)</f>
        <v>0</v>
      </c>
      <c r="P593" s="176">
        <v>0</v>
      </c>
      <c r="Q593" s="176">
        <f>ROUND(E593*P593,2)</f>
        <v>0</v>
      </c>
      <c r="R593" s="176" t="s">
        <v>594</v>
      </c>
      <c r="S593" s="176" t="s">
        <v>128</v>
      </c>
      <c r="T593" s="177" t="s">
        <v>128</v>
      </c>
      <c r="U593" s="158">
        <v>0.32</v>
      </c>
      <c r="V593" s="158">
        <f>ROUND(E593*U593,2)</f>
        <v>93.76</v>
      </c>
      <c r="W593" s="158"/>
      <c r="X593" s="158" t="s">
        <v>129</v>
      </c>
      <c r="Y593" s="148"/>
      <c r="Z593" s="148"/>
      <c r="AA593" s="148"/>
      <c r="AB593" s="148"/>
      <c r="AC593" s="148"/>
      <c r="AD593" s="148"/>
      <c r="AE593" s="148"/>
      <c r="AF593" s="148"/>
      <c r="AG593" s="148" t="s">
        <v>130</v>
      </c>
      <c r="AH593" s="148"/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1" x14ac:dyDescent="0.2">
      <c r="A594" s="155"/>
      <c r="B594" s="156"/>
      <c r="C594" s="254" t="s">
        <v>617</v>
      </c>
      <c r="D594" s="255"/>
      <c r="E594" s="255"/>
      <c r="F594" s="255"/>
      <c r="G594" s="255"/>
      <c r="H594" s="158"/>
      <c r="I594" s="158"/>
      <c r="J594" s="158"/>
      <c r="K594" s="158"/>
      <c r="L594" s="158"/>
      <c r="M594" s="158"/>
      <c r="N594" s="158"/>
      <c r="O594" s="158"/>
      <c r="P594" s="158"/>
      <c r="Q594" s="158"/>
      <c r="R594" s="158"/>
      <c r="S594" s="158"/>
      <c r="T594" s="158"/>
      <c r="U594" s="158"/>
      <c r="V594" s="158"/>
      <c r="W594" s="158"/>
      <c r="X594" s="158"/>
      <c r="Y594" s="148"/>
      <c r="Z594" s="148"/>
      <c r="AA594" s="148"/>
      <c r="AB594" s="148"/>
      <c r="AC594" s="148"/>
      <c r="AD594" s="148"/>
      <c r="AE594" s="148"/>
      <c r="AF594" s="148"/>
      <c r="AG594" s="148" t="s">
        <v>183</v>
      </c>
      <c r="AH594" s="148"/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outlineLevel="1" x14ac:dyDescent="0.2">
      <c r="A595" s="155"/>
      <c r="B595" s="156"/>
      <c r="C595" s="190" t="s">
        <v>618</v>
      </c>
      <c r="D595" s="160"/>
      <c r="E595" s="161"/>
      <c r="F595" s="158"/>
      <c r="G595" s="158"/>
      <c r="H595" s="158"/>
      <c r="I595" s="158"/>
      <c r="J595" s="158"/>
      <c r="K595" s="158"/>
      <c r="L595" s="158"/>
      <c r="M595" s="158"/>
      <c r="N595" s="158"/>
      <c r="O595" s="158"/>
      <c r="P595" s="158"/>
      <c r="Q595" s="158"/>
      <c r="R595" s="158"/>
      <c r="S595" s="158"/>
      <c r="T595" s="158"/>
      <c r="U595" s="158"/>
      <c r="V595" s="158"/>
      <c r="W595" s="158"/>
      <c r="X595" s="158"/>
      <c r="Y595" s="148"/>
      <c r="Z595" s="148"/>
      <c r="AA595" s="148"/>
      <c r="AB595" s="148"/>
      <c r="AC595" s="148"/>
      <c r="AD595" s="148"/>
      <c r="AE595" s="148"/>
      <c r="AF595" s="148"/>
      <c r="AG595" s="148" t="s">
        <v>132</v>
      </c>
      <c r="AH595" s="148">
        <v>0</v>
      </c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outlineLevel="1" x14ac:dyDescent="0.2">
      <c r="A596" s="155"/>
      <c r="B596" s="156"/>
      <c r="C596" s="190" t="s">
        <v>619</v>
      </c>
      <c r="D596" s="160"/>
      <c r="E596" s="161">
        <v>96.4</v>
      </c>
      <c r="F596" s="158"/>
      <c r="G596" s="158"/>
      <c r="H596" s="158"/>
      <c r="I596" s="158"/>
      <c r="J596" s="158"/>
      <c r="K596" s="158"/>
      <c r="L596" s="158"/>
      <c r="M596" s="158"/>
      <c r="N596" s="158"/>
      <c r="O596" s="158"/>
      <c r="P596" s="158"/>
      <c r="Q596" s="158"/>
      <c r="R596" s="158"/>
      <c r="S596" s="158"/>
      <c r="T596" s="158"/>
      <c r="U596" s="158"/>
      <c r="V596" s="158"/>
      <c r="W596" s="158"/>
      <c r="X596" s="158"/>
      <c r="Y596" s="148"/>
      <c r="Z596" s="148"/>
      <c r="AA596" s="148"/>
      <c r="AB596" s="148"/>
      <c r="AC596" s="148"/>
      <c r="AD596" s="148"/>
      <c r="AE596" s="148"/>
      <c r="AF596" s="148"/>
      <c r="AG596" s="148" t="s">
        <v>132</v>
      </c>
      <c r="AH596" s="148">
        <v>5</v>
      </c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outlineLevel="1" x14ac:dyDescent="0.2">
      <c r="A597" s="155"/>
      <c r="B597" s="156"/>
      <c r="C597" s="190" t="s">
        <v>620</v>
      </c>
      <c r="D597" s="160"/>
      <c r="E597" s="161"/>
      <c r="F597" s="158"/>
      <c r="G597" s="158"/>
      <c r="H597" s="158"/>
      <c r="I597" s="158"/>
      <c r="J597" s="158"/>
      <c r="K597" s="158"/>
      <c r="L597" s="158"/>
      <c r="M597" s="158"/>
      <c r="N597" s="158"/>
      <c r="O597" s="158"/>
      <c r="P597" s="158"/>
      <c r="Q597" s="158"/>
      <c r="R597" s="158"/>
      <c r="S597" s="158"/>
      <c r="T597" s="158"/>
      <c r="U597" s="158"/>
      <c r="V597" s="158"/>
      <c r="W597" s="158"/>
      <c r="X597" s="158"/>
      <c r="Y597" s="148"/>
      <c r="Z597" s="148"/>
      <c r="AA597" s="148"/>
      <c r="AB597" s="148"/>
      <c r="AC597" s="148"/>
      <c r="AD597" s="148"/>
      <c r="AE597" s="148"/>
      <c r="AF597" s="148"/>
      <c r="AG597" s="148" t="s">
        <v>132</v>
      </c>
      <c r="AH597" s="148">
        <v>0</v>
      </c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1" x14ac:dyDescent="0.2">
      <c r="A598" s="155"/>
      <c r="B598" s="156"/>
      <c r="C598" s="190" t="s">
        <v>621</v>
      </c>
      <c r="D598" s="160"/>
      <c r="E598" s="161">
        <v>15</v>
      </c>
      <c r="F598" s="158"/>
      <c r="G598" s="158"/>
      <c r="H598" s="158"/>
      <c r="I598" s="158"/>
      <c r="J598" s="158"/>
      <c r="K598" s="158"/>
      <c r="L598" s="158"/>
      <c r="M598" s="158"/>
      <c r="N598" s="158"/>
      <c r="O598" s="158"/>
      <c r="P598" s="158"/>
      <c r="Q598" s="158"/>
      <c r="R598" s="158"/>
      <c r="S598" s="158"/>
      <c r="T598" s="158"/>
      <c r="U598" s="158"/>
      <c r="V598" s="158"/>
      <c r="W598" s="158"/>
      <c r="X598" s="158"/>
      <c r="Y598" s="148"/>
      <c r="Z598" s="148"/>
      <c r="AA598" s="148"/>
      <c r="AB598" s="148"/>
      <c r="AC598" s="148"/>
      <c r="AD598" s="148"/>
      <c r="AE598" s="148"/>
      <c r="AF598" s="148"/>
      <c r="AG598" s="148" t="s">
        <v>132</v>
      </c>
      <c r="AH598" s="148">
        <v>5</v>
      </c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1" x14ac:dyDescent="0.2">
      <c r="A599" s="155"/>
      <c r="B599" s="156"/>
      <c r="C599" s="190" t="s">
        <v>599</v>
      </c>
      <c r="D599" s="160"/>
      <c r="E599" s="161"/>
      <c r="F599" s="158"/>
      <c r="G599" s="158"/>
      <c r="H599" s="158"/>
      <c r="I599" s="158"/>
      <c r="J599" s="158"/>
      <c r="K599" s="158"/>
      <c r="L599" s="158"/>
      <c r="M599" s="158"/>
      <c r="N599" s="158"/>
      <c r="O599" s="158"/>
      <c r="P599" s="158"/>
      <c r="Q599" s="158"/>
      <c r="R599" s="158"/>
      <c r="S599" s="158"/>
      <c r="T599" s="158"/>
      <c r="U599" s="158"/>
      <c r="V599" s="158"/>
      <c r="W599" s="158"/>
      <c r="X599" s="158"/>
      <c r="Y599" s="148"/>
      <c r="Z599" s="148"/>
      <c r="AA599" s="148"/>
      <c r="AB599" s="148"/>
      <c r="AC599" s="148"/>
      <c r="AD599" s="148"/>
      <c r="AE599" s="148"/>
      <c r="AF599" s="148"/>
      <c r="AG599" s="148" t="s">
        <v>132</v>
      </c>
      <c r="AH599" s="148">
        <v>0</v>
      </c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1" x14ac:dyDescent="0.2">
      <c r="A600" s="155"/>
      <c r="B600" s="156"/>
      <c r="C600" s="190" t="s">
        <v>622</v>
      </c>
      <c r="D600" s="160"/>
      <c r="E600" s="161">
        <v>181.6</v>
      </c>
      <c r="F600" s="158"/>
      <c r="G600" s="158"/>
      <c r="H600" s="158"/>
      <c r="I600" s="158"/>
      <c r="J600" s="158"/>
      <c r="K600" s="158"/>
      <c r="L600" s="158"/>
      <c r="M600" s="158"/>
      <c r="N600" s="158"/>
      <c r="O600" s="158"/>
      <c r="P600" s="158"/>
      <c r="Q600" s="158"/>
      <c r="R600" s="158"/>
      <c r="S600" s="158"/>
      <c r="T600" s="158"/>
      <c r="U600" s="158"/>
      <c r="V600" s="158"/>
      <c r="W600" s="158"/>
      <c r="X600" s="158"/>
      <c r="Y600" s="148"/>
      <c r="Z600" s="148"/>
      <c r="AA600" s="148"/>
      <c r="AB600" s="148"/>
      <c r="AC600" s="148"/>
      <c r="AD600" s="148"/>
      <c r="AE600" s="148"/>
      <c r="AF600" s="148"/>
      <c r="AG600" s="148" t="s">
        <v>132</v>
      </c>
      <c r="AH600" s="148">
        <v>5</v>
      </c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ht="22.5" outlineLevel="1" x14ac:dyDescent="0.2">
      <c r="A601" s="171">
        <v>103</v>
      </c>
      <c r="B601" s="172" t="s">
        <v>623</v>
      </c>
      <c r="C601" s="189" t="s">
        <v>624</v>
      </c>
      <c r="D601" s="173" t="s">
        <v>258</v>
      </c>
      <c r="E601" s="174">
        <v>11</v>
      </c>
      <c r="F601" s="175"/>
      <c r="G601" s="176">
        <f>ROUND(E601*F601,2)</f>
        <v>0</v>
      </c>
      <c r="H601" s="175"/>
      <c r="I601" s="176">
        <f>ROUND(E601*H601,2)</f>
        <v>0</v>
      </c>
      <c r="J601" s="175"/>
      <c r="K601" s="176">
        <f>ROUND(E601*J601,2)</f>
        <v>0</v>
      </c>
      <c r="L601" s="176">
        <v>21</v>
      </c>
      <c r="M601" s="176">
        <f>G601*(1+L601/100)</f>
        <v>0</v>
      </c>
      <c r="N601" s="176">
        <v>3.8500000000000001E-3</v>
      </c>
      <c r="O601" s="176">
        <f>ROUND(E601*N601,2)</f>
        <v>0.04</v>
      </c>
      <c r="P601" s="176">
        <v>0</v>
      </c>
      <c r="Q601" s="176">
        <f>ROUND(E601*P601,2)</f>
        <v>0</v>
      </c>
      <c r="R601" s="176" t="s">
        <v>594</v>
      </c>
      <c r="S601" s="176" t="s">
        <v>128</v>
      </c>
      <c r="T601" s="177" t="s">
        <v>128</v>
      </c>
      <c r="U601" s="158">
        <v>0.24</v>
      </c>
      <c r="V601" s="158">
        <f>ROUND(E601*U601,2)</f>
        <v>2.64</v>
      </c>
      <c r="W601" s="158"/>
      <c r="X601" s="158" t="s">
        <v>129</v>
      </c>
      <c r="Y601" s="148"/>
      <c r="Z601" s="148"/>
      <c r="AA601" s="148"/>
      <c r="AB601" s="148"/>
      <c r="AC601" s="148"/>
      <c r="AD601" s="148"/>
      <c r="AE601" s="148"/>
      <c r="AF601" s="148"/>
      <c r="AG601" s="148" t="s">
        <v>130</v>
      </c>
      <c r="AH601" s="148"/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outlineLevel="1" x14ac:dyDescent="0.2">
      <c r="A602" s="155"/>
      <c r="B602" s="156"/>
      <c r="C602" s="254" t="s">
        <v>625</v>
      </c>
      <c r="D602" s="255"/>
      <c r="E602" s="255"/>
      <c r="F602" s="255"/>
      <c r="G602" s="255"/>
      <c r="H602" s="158"/>
      <c r="I602" s="158"/>
      <c r="J602" s="158"/>
      <c r="K602" s="158"/>
      <c r="L602" s="158"/>
      <c r="M602" s="158"/>
      <c r="N602" s="158"/>
      <c r="O602" s="158"/>
      <c r="P602" s="158"/>
      <c r="Q602" s="158"/>
      <c r="R602" s="158"/>
      <c r="S602" s="158"/>
      <c r="T602" s="158"/>
      <c r="U602" s="158"/>
      <c r="V602" s="158"/>
      <c r="W602" s="158"/>
      <c r="X602" s="158"/>
      <c r="Y602" s="148"/>
      <c r="Z602" s="148"/>
      <c r="AA602" s="148"/>
      <c r="AB602" s="148"/>
      <c r="AC602" s="148"/>
      <c r="AD602" s="148"/>
      <c r="AE602" s="148"/>
      <c r="AF602" s="148"/>
      <c r="AG602" s="148" t="s">
        <v>183</v>
      </c>
      <c r="AH602" s="148"/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1" x14ac:dyDescent="0.2">
      <c r="A603" s="155"/>
      <c r="B603" s="156"/>
      <c r="C603" s="190" t="s">
        <v>626</v>
      </c>
      <c r="D603" s="160"/>
      <c r="E603" s="161">
        <v>11</v>
      </c>
      <c r="F603" s="158"/>
      <c r="G603" s="158"/>
      <c r="H603" s="158"/>
      <c r="I603" s="158"/>
      <c r="J603" s="158"/>
      <c r="K603" s="158"/>
      <c r="L603" s="158"/>
      <c r="M603" s="158"/>
      <c r="N603" s="158"/>
      <c r="O603" s="158"/>
      <c r="P603" s="158"/>
      <c r="Q603" s="158"/>
      <c r="R603" s="158"/>
      <c r="S603" s="158"/>
      <c r="T603" s="158"/>
      <c r="U603" s="158"/>
      <c r="V603" s="158"/>
      <c r="W603" s="158"/>
      <c r="X603" s="158"/>
      <c r="Y603" s="148"/>
      <c r="Z603" s="148"/>
      <c r="AA603" s="148"/>
      <c r="AB603" s="148"/>
      <c r="AC603" s="148"/>
      <c r="AD603" s="148"/>
      <c r="AE603" s="148"/>
      <c r="AF603" s="148"/>
      <c r="AG603" s="148" t="s">
        <v>132</v>
      </c>
      <c r="AH603" s="148">
        <v>0</v>
      </c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ht="22.5" outlineLevel="1" x14ac:dyDescent="0.2">
      <c r="A604" s="171">
        <v>104</v>
      </c>
      <c r="B604" s="172" t="s">
        <v>627</v>
      </c>
      <c r="C604" s="189" t="s">
        <v>628</v>
      </c>
      <c r="D604" s="173" t="s">
        <v>209</v>
      </c>
      <c r="E604" s="174">
        <v>34.229999999999997</v>
      </c>
      <c r="F604" s="175"/>
      <c r="G604" s="176">
        <f>ROUND(E604*F604,2)</f>
        <v>0</v>
      </c>
      <c r="H604" s="175"/>
      <c r="I604" s="176">
        <f>ROUND(E604*H604,2)</f>
        <v>0</v>
      </c>
      <c r="J604" s="175"/>
      <c r="K604" s="176">
        <f>ROUND(E604*J604,2)</f>
        <v>0</v>
      </c>
      <c r="L604" s="176">
        <v>21</v>
      </c>
      <c r="M604" s="176">
        <f>G604*(1+L604/100)</f>
        <v>0</v>
      </c>
      <c r="N604" s="176">
        <v>9.9100000000000004E-3</v>
      </c>
      <c r="O604" s="176">
        <f>ROUND(E604*N604,2)</f>
        <v>0.34</v>
      </c>
      <c r="P604" s="176">
        <v>0</v>
      </c>
      <c r="Q604" s="176">
        <f>ROUND(E604*P604,2)</f>
        <v>0</v>
      </c>
      <c r="R604" s="176" t="s">
        <v>594</v>
      </c>
      <c r="S604" s="176" t="s">
        <v>128</v>
      </c>
      <c r="T604" s="177" t="s">
        <v>128</v>
      </c>
      <c r="U604" s="158">
        <v>0.33</v>
      </c>
      <c r="V604" s="158">
        <f>ROUND(E604*U604,2)</f>
        <v>11.3</v>
      </c>
      <c r="W604" s="158"/>
      <c r="X604" s="158" t="s">
        <v>129</v>
      </c>
      <c r="Y604" s="148"/>
      <c r="Z604" s="148"/>
      <c r="AA604" s="148"/>
      <c r="AB604" s="148"/>
      <c r="AC604" s="148"/>
      <c r="AD604" s="148"/>
      <c r="AE604" s="148"/>
      <c r="AF604" s="148"/>
      <c r="AG604" s="148" t="s">
        <v>130</v>
      </c>
      <c r="AH604" s="148"/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1" x14ac:dyDescent="0.2">
      <c r="A605" s="155"/>
      <c r="B605" s="156"/>
      <c r="C605" s="254" t="s">
        <v>629</v>
      </c>
      <c r="D605" s="255"/>
      <c r="E605" s="255"/>
      <c r="F605" s="255"/>
      <c r="G605" s="255"/>
      <c r="H605" s="158"/>
      <c r="I605" s="158"/>
      <c r="J605" s="158"/>
      <c r="K605" s="158"/>
      <c r="L605" s="158"/>
      <c r="M605" s="158"/>
      <c r="N605" s="158"/>
      <c r="O605" s="158"/>
      <c r="P605" s="158"/>
      <c r="Q605" s="158"/>
      <c r="R605" s="158"/>
      <c r="S605" s="158"/>
      <c r="T605" s="158"/>
      <c r="U605" s="158"/>
      <c r="V605" s="158"/>
      <c r="W605" s="158"/>
      <c r="X605" s="158"/>
      <c r="Y605" s="148"/>
      <c r="Z605" s="148"/>
      <c r="AA605" s="148"/>
      <c r="AB605" s="148"/>
      <c r="AC605" s="148"/>
      <c r="AD605" s="148"/>
      <c r="AE605" s="148"/>
      <c r="AF605" s="148"/>
      <c r="AG605" s="148" t="s">
        <v>183</v>
      </c>
      <c r="AH605" s="148"/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86" t="str">
        <f>C605</f>
        <v>Dodávka a montáž hřebene včetně hřebenové latě, větracího pásu, ukončení hřebenáče a spojovacích prostředků.</v>
      </c>
      <c r="BB605" s="148"/>
      <c r="BC605" s="148"/>
      <c r="BD605" s="148"/>
      <c r="BE605" s="148"/>
      <c r="BF605" s="148"/>
      <c r="BG605" s="148"/>
      <c r="BH605" s="148"/>
    </row>
    <row r="606" spans="1:60" outlineLevel="1" x14ac:dyDescent="0.2">
      <c r="A606" s="155"/>
      <c r="B606" s="156"/>
      <c r="C606" s="190" t="s">
        <v>630</v>
      </c>
      <c r="D606" s="160"/>
      <c r="E606" s="161">
        <v>34.229999999999997</v>
      </c>
      <c r="F606" s="158"/>
      <c r="G606" s="158"/>
      <c r="H606" s="158"/>
      <c r="I606" s="158"/>
      <c r="J606" s="158"/>
      <c r="K606" s="158"/>
      <c r="L606" s="158"/>
      <c r="M606" s="158"/>
      <c r="N606" s="158"/>
      <c r="O606" s="158"/>
      <c r="P606" s="158"/>
      <c r="Q606" s="158"/>
      <c r="R606" s="158"/>
      <c r="S606" s="158"/>
      <c r="T606" s="158"/>
      <c r="U606" s="158"/>
      <c r="V606" s="158"/>
      <c r="W606" s="158"/>
      <c r="X606" s="158"/>
      <c r="Y606" s="148"/>
      <c r="Z606" s="148"/>
      <c r="AA606" s="148"/>
      <c r="AB606" s="148"/>
      <c r="AC606" s="148"/>
      <c r="AD606" s="148"/>
      <c r="AE606" s="148"/>
      <c r="AF606" s="148"/>
      <c r="AG606" s="148" t="s">
        <v>132</v>
      </c>
      <c r="AH606" s="148">
        <v>0</v>
      </c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ht="22.5" outlineLevel="1" x14ac:dyDescent="0.2">
      <c r="A607" s="171">
        <v>105</v>
      </c>
      <c r="B607" s="172" t="s">
        <v>631</v>
      </c>
      <c r="C607" s="189" t="s">
        <v>632</v>
      </c>
      <c r="D607" s="173" t="s">
        <v>209</v>
      </c>
      <c r="E607" s="174">
        <v>90.8</v>
      </c>
      <c r="F607" s="175"/>
      <c r="G607" s="176">
        <f>ROUND(E607*F607,2)</f>
        <v>0</v>
      </c>
      <c r="H607" s="175"/>
      <c r="I607" s="176">
        <f>ROUND(E607*H607,2)</f>
        <v>0</v>
      </c>
      <c r="J607" s="175"/>
      <c r="K607" s="176">
        <f>ROUND(E607*J607,2)</f>
        <v>0</v>
      </c>
      <c r="L607" s="176">
        <v>21</v>
      </c>
      <c r="M607" s="176">
        <f>G607*(1+L607/100)</f>
        <v>0</v>
      </c>
      <c r="N607" s="176">
        <v>9.8099999999999993E-3</v>
      </c>
      <c r="O607" s="176">
        <f>ROUND(E607*N607,2)</f>
        <v>0.89</v>
      </c>
      <c r="P607" s="176">
        <v>0</v>
      </c>
      <c r="Q607" s="176">
        <f>ROUND(E607*P607,2)</f>
        <v>0</v>
      </c>
      <c r="R607" s="176" t="s">
        <v>594</v>
      </c>
      <c r="S607" s="176" t="s">
        <v>128</v>
      </c>
      <c r="T607" s="177" t="s">
        <v>128</v>
      </c>
      <c r="U607" s="158">
        <v>0.5</v>
      </c>
      <c r="V607" s="158">
        <f>ROUND(E607*U607,2)</f>
        <v>45.4</v>
      </c>
      <c r="W607" s="158"/>
      <c r="X607" s="158" t="s">
        <v>129</v>
      </c>
      <c r="Y607" s="148"/>
      <c r="Z607" s="148"/>
      <c r="AA607" s="148"/>
      <c r="AB607" s="148"/>
      <c r="AC607" s="148"/>
      <c r="AD607" s="148"/>
      <c r="AE607" s="148"/>
      <c r="AF607" s="148"/>
      <c r="AG607" s="148" t="s">
        <v>130</v>
      </c>
      <c r="AH607" s="148"/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outlineLevel="1" x14ac:dyDescent="0.2">
      <c r="A608" s="155"/>
      <c r="B608" s="156"/>
      <c r="C608" s="254" t="s">
        <v>633</v>
      </c>
      <c r="D608" s="255"/>
      <c r="E608" s="255"/>
      <c r="F608" s="255"/>
      <c r="G608" s="255"/>
      <c r="H608" s="158"/>
      <c r="I608" s="158"/>
      <c r="J608" s="158"/>
      <c r="K608" s="158"/>
      <c r="L608" s="158"/>
      <c r="M608" s="158"/>
      <c r="N608" s="158"/>
      <c r="O608" s="158"/>
      <c r="P608" s="158"/>
      <c r="Q608" s="158"/>
      <c r="R608" s="158"/>
      <c r="S608" s="158"/>
      <c r="T608" s="158"/>
      <c r="U608" s="158"/>
      <c r="V608" s="158"/>
      <c r="W608" s="158"/>
      <c r="X608" s="158"/>
      <c r="Y608" s="148"/>
      <c r="Z608" s="148"/>
      <c r="AA608" s="148"/>
      <c r="AB608" s="148"/>
      <c r="AC608" s="148"/>
      <c r="AD608" s="148"/>
      <c r="AE608" s="148"/>
      <c r="AF608" s="148"/>
      <c r="AG608" s="148" t="s">
        <v>183</v>
      </c>
      <c r="AH608" s="148"/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outlineLevel="1" x14ac:dyDescent="0.2">
      <c r="A609" s="155"/>
      <c r="B609" s="156"/>
      <c r="C609" s="190" t="s">
        <v>634</v>
      </c>
      <c r="D609" s="160"/>
      <c r="E609" s="161">
        <v>90.8</v>
      </c>
      <c r="F609" s="158"/>
      <c r="G609" s="158"/>
      <c r="H609" s="158"/>
      <c r="I609" s="158"/>
      <c r="J609" s="158"/>
      <c r="K609" s="158"/>
      <c r="L609" s="158"/>
      <c r="M609" s="158"/>
      <c r="N609" s="158"/>
      <c r="O609" s="158"/>
      <c r="P609" s="158"/>
      <c r="Q609" s="158"/>
      <c r="R609" s="158"/>
      <c r="S609" s="158"/>
      <c r="T609" s="158"/>
      <c r="U609" s="158"/>
      <c r="V609" s="158"/>
      <c r="W609" s="158"/>
      <c r="X609" s="158"/>
      <c r="Y609" s="148"/>
      <c r="Z609" s="148"/>
      <c r="AA609" s="148"/>
      <c r="AB609" s="148"/>
      <c r="AC609" s="148"/>
      <c r="AD609" s="148"/>
      <c r="AE609" s="148"/>
      <c r="AF609" s="148"/>
      <c r="AG609" s="148" t="s">
        <v>132</v>
      </c>
      <c r="AH609" s="148">
        <v>0</v>
      </c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ht="22.5" outlineLevel="1" x14ac:dyDescent="0.2">
      <c r="A610" s="171">
        <v>106</v>
      </c>
      <c r="B610" s="172" t="s">
        <v>635</v>
      </c>
      <c r="C610" s="189" t="s">
        <v>636</v>
      </c>
      <c r="D610" s="173" t="s">
        <v>126</v>
      </c>
      <c r="E610" s="174">
        <v>1202.0815299999999</v>
      </c>
      <c r="F610" s="175"/>
      <c r="G610" s="176">
        <f>ROUND(E610*F610,2)</f>
        <v>0</v>
      </c>
      <c r="H610" s="175"/>
      <c r="I610" s="176">
        <f>ROUND(E610*H610,2)</f>
        <v>0</v>
      </c>
      <c r="J610" s="175"/>
      <c r="K610" s="176">
        <f>ROUND(E610*J610,2)</f>
        <v>0</v>
      </c>
      <c r="L610" s="176">
        <v>21</v>
      </c>
      <c r="M610" s="176">
        <f>G610*(1+L610/100)</f>
        <v>0</v>
      </c>
      <c r="N610" s="176">
        <v>0</v>
      </c>
      <c r="O610" s="176">
        <f>ROUND(E610*N610,2)</f>
        <v>0</v>
      </c>
      <c r="P610" s="176">
        <v>0</v>
      </c>
      <c r="Q610" s="176">
        <f>ROUND(E610*P610,2)</f>
        <v>0</v>
      </c>
      <c r="R610" s="176" t="s">
        <v>594</v>
      </c>
      <c r="S610" s="176" t="s">
        <v>128</v>
      </c>
      <c r="T610" s="177" t="s">
        <v>128</v>
      </c>
      <c r="U610" s="158">
        <v>1.4999999999999999E-2</v>
      </c>
      <c r="V610" s="158">
        <f>ROUND(E610*U610,2)</f>
        <v>18.03</v>
      </c>
      <c r="W610" s="158"/>
      <c r="X610" s="158" t="s">
        <v>129</v>
      </c>
      <c r="Y610" s="148"/>
      <c r="Z610" s="148"/>
      <c r="AA610" s="148"/>
      <c r="AB610" s="148"/>
      <c r="AC610" s="148"/>
      <c r="AD610" s="148"/>
      <c r="AE610" s="148"/>
      <c r="AF610" s="148"/>
      <c r="AG610" s="148" t="s">
        <v>130</v>
      </c>
      <c r="AH610" s="148"/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</row>
    <row r="611" spans="1:60" outlineLevel="1" x14ac:dyDescent="0.2">
      <c r="A611" s="155"/>
      <c r="B611" s="156"/>
      <c r="C611" s="190" t="s">
        <v>454</v>
      </c>
      <c r="D611" s="160"/>
      <c r="E611" s="161">
        <v>1202.08</v>
      </c>
      <c r="F611" s="158"/>
      <c r="G611" s="158"/>
      <c r="H611" s="158"/>
      <c r="I611" s="158"/>
      <c r="J611" s="158"/>
      <c r="K611" s="158"/>
      <c r="L611" s="158"/>
      <c r="M611" s="158"/>
      <c r="N611" s="158"/>
      <c r="O611" s="158"/>
      <c r="P611" s="158"/>
      <c r="Q611" s="158"/>
      <c r="R611" s="158"/>
      <c r="S611" s="158"/>
      <c r="T611" s="158"/>
      <c r="U611" s="158"/>
      <c r="V611" s="158"/>
      <c r="W611" s="158"/>
      <c r="X611" s="158"/>
      <c r="Y611" s="148"/>
      <c r="Z611" s="148"/>
      <c r="AA611" s="148"/>
      <c r="AB611" s="148"/>
      <c r="AC611" s="148"/>
      <c r="AD611" s="148"/>
      <c r="AE611" s="148"/>
      <c r="AF611" s="148"/>
      <c r="AG611" s="148" t="s">
        <v>132</v>
      </c>
      <c r="AH611" s="148">
        <v>5</v>
      </c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outlineLevel="1" x14ac:dyDescent="0.2">
      <c r="A612" s="171">
        <v>107</v>
      </c>
      <c r="B612" s="172" t="s">
        <v>637</v>
      </c>
      <c r="C612" s="189" t="s">
        <v>638</v>
      </c>
      <c r="D612" s="173" t="s">
        <v>126</v>
      </c>
      <c r="E612" s="174">
        <v>1904.2664299999999</v>
      </c>
      <c r="F612" s="175"/>
      <c r="G612" s="176">
        <f>ROUND(E612*F612,2)</f>
        <v>0</v>
      </c>
      <c r="H612" s="175"/>
      <c r="I612" s="176">
        <f>ROUND(E612*H612,2)</f>
        <v>0</v>
      </c>
      <c r="J612" s="175"/>
      <c r="K612" s="176">
        <f>ROUND(E612*J612,2)</f>
        <v>0</v>
      </c>
      <c r="L612" s="176">
        <v>21</v>
      </c>
      <c r="M612" s="176">
        <f>G612*(1+L612/100)</f>
        <v>0</v>
      </c>
      <c r="N612" s="176">
        <v>0</v>
      </c>
      <c r="O612" s="176">
        <f>ROUND(E612*N612,2)</f>
        <v>0</v>
      </c>
      <c r="P612" s="176">
        <v>1.8000000000000001E-4</v>
      </c>
      <c r="Q612" s="176">
        <f>ROUND(E612*P612,2)</f>
        <v>0.34</v>
      </c>
      <c r="R612" s="176" t="s">
        <v>594</v>
      </c>
      <c r="S612" s="176" t="s">
        <v>128</v>
      </c>
      <c r="T612" s="177" t="s">
        <v>128</v>
      </c>
      <c r="U612" s="158">
        <v>0.03</v>
      </c>
      <c r="V612" s="158">
        <f>ROUND(E612*U612,2)</f>
        <v>57.13</v>
      </c>
      <c r="W612" s="158"/>
      <c r="X612" s="158" t="s">
        <v>129</v>
      </c>
      <c r="Y612" s="148"/>
      <c r="Z612" s="148"/>
      <c r="AA612" s="148"/>
      <c r="AB612" s="148"/>
      <c r="AC612" s="148"/>
      <c r="AD612" s="148"/>
      <c r="AE612" s="148"/>
      <c r="AF612" s="148"/>
      <c r="AG612" s="148" t="s">
        <v>130</v>
      </c>
      <c r="AH612" s="148"/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outlineLevel="1" x14ac:dyDescent="0.2">
      <c r="A613" s="155"/>
      <c r="B613" s="156"/>
      <c r="C613" s="190" t="s">
        <v>639</v>
      </c>
      <c r="D613" s="160"/>
      <c r="E613" s="161"/>
      <c r="F613" s="158"/>
      <c r="G613" s="158"/>
      <c r="H613" s="158"/>
      <c r="I613" s="158"/>
      <c r="J613" s="158"/>
      <c r="K613" s="158"/>
      <c r="L613" s="158"/>
      <c r="M613" s="158"/>
      <c r="N613" s="158"/>
      <c r="O613" s="158"/>
      <c r="P613" s="158"/>
      <c r="Q613" s="158"/>
      <c r="R613" s="158"/>
      <c r="S613" s="158"/>
      <c r="T613" s="158"/>
      <c r="U613" s="158"/>
      <c r="V613" s="158"/>
      <c r="W613" s="158"/>
      <c r="X613" s="158"/>
      <c r="Y613" s="148"/>
      <c r="Z613" s="148"/>
      <c r="AA613" s="148"/>
      <c r="AB613" s="148"/>
      <c r="AC613" s="148"/>
      <c r="AD613" s="148"/>
      <c r="AE613" s="148"/>
      <c r="AF613" s="148"/>
      <c r="AG613" s="148" t="s">
        <v>132</v>
      </c>
      <c r="AH613" s="148">
        <v>0</v>
      </c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outlineLevel="1" x14ac:dyDescent="0.2">
      <c r="A614" s="155"/>
      <c r="B614" s="156"/>
      <c r="C614" s="190" t="s">
        <v>454</v>
      </c>
      <c r="D614" s="160"/>
      <c r="E614" s="161">
        <v>1202.08</v>
      </c>
      <c r="F614" s="158"/>
      <c r="G614" s="158"/>
      <c r="H614" s="158"/>
      <c r="I614" s="158"/>
      <c r="J614" s="158"/>
      <c r="K614" s="158"/>
      <c r="L614" s="158"/>
      <c r="M614" s="158"/>
      <c r="N614" s="158"/>
      <c r="O614" s="158"/>
      <c r="P614" s="158"/>
      <c r="Q614" s="158"/>
      <c r="R614" s="158"/>
      <c r="S614" s="158"/>
      <c r="T614" s="158"/>
      <c r="U614" s="158"/>
      <c r="V614" s="158"/>
      <c r="W614" s="158"/>
      <c r="X614" s="158"/>
      <c r="Y614" s="148"/>
      <c r="Z614" s="148"/>
      <c r="AA614" s="148"/>
      <c r="AB614" s="148"/>
      <c r="AC614" s="148"/>
      <c r="AD614" s="148"/>
      <c r="AE614" s="148"/>
      <c r="AF614" s="148"/>
      <c r="AG614" s="148" t="s">
        <v>132</v>
      </c>
      <c r="AH614" s="148">
        <v>5</v>
      </c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1" x14ac:dyDescent="0.2">
      <c r="A615" s="155"/>
      <c r="B615" s="156"/>
      <c r="C615" s="190" t="s">
        <v>135</v>
      </c>
      <c r="D615" s="160"/>
      <c r="E615" s="161"/>
      <c r="F615" s="158"/>
      <c r="G615" s="158"/>
      <c r="H615" s="158"/>
      <c r="I615" s="158"/>
      <c r="J615" s="158"/>
      <c r="K615" s="158"/>
      <c r="L615" s="158"/>
      <c r="M615" s="158"/>
      <c r="N615" s="158"/>
      <c r="O615" s="158"/>
      <c r="P615" s="158"/>
      <c r="Q615" s="158"/>
      <c r="R615" s="158"/>
      <c r="S615" s="158"/>
      <c r="T615" s="158"/>
      <c r="U615" s="158"/>
      <c r="V615" s="158"/>
      <c r="W615" s="158"/>
      <c r="X615" s="158"/>
      <c r="Y615" s="148"/>
      <c r="Z615" s="148"/>
      <c r="AA615" s="148"/>
      <c r="AB615" s="148"/>
      <c r="AC615" s="148"/>
      <c r="AD615" s="148"/>
      <c r="AE615" s="148"/>
      <c r="AF615" s="148"/>
      <c r="AG615" s="148" t="s">
        <v>132</v>
      </c>
      <c r="AH615" s="148">
        <v>0</v>
      </c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1" x14ac:dyDescent="0.2">
      <c r="A616" s="155"/>
      <c r="B616" s="156"/>
      <c r="C616" s="190" t="s">
        <v>640</v>
      </c>
      <c r="D616" s="160"/>
      <c r="E616" s="161"/>
      <c r="F616" s="158"/>
      <c r="G616" s="158"/>
      <c r="H616" s="158"/>
      <c r="I616" s="158"/>
      <c r="J616" s="158"/>
      <c r="K616" s="158"/>
      <c r="L616" s="158"/>
      <c r="M616" s="158"/>
      <c r="N616" s="158"/>
      <c r="O616" s="158"/>
      <c r="P616" s="158"/>
      <c r="Q616" s="158"/>
      <c r="R616" s="158"/>
      <c r="S616" s="158"/>
      <c r="T616" s="158"/>
      <c r="U616" s="158"/>
      <c r="V616" s="158"/>
      <c r="W616" s="158"/>
      <c r="X616" s="158"/>
      <c r="Y616" s="148"/>
      <c r="Z616" s="148"/>
      <c r="AA616" s="148"/>
      <c r="AB616" s="148"/>
      <c r="AC616" s="148"/>
      <c r="AD616" s="148"/>
      <c r="AE616" s="148"/>
      <c r="AF616" s="148"/>
      <c r="AG616" s="148" t="s">
        <v>132</v>
      </c>
      <c r="AH616" s="148">
        <v>0</v>
      </c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1" x14ac:dyDescent="0.2">
      <c r="A617" s="155"/>
      <c r="B617" s="156"/>
      <c r="C617" s="190" t="s">
        <v>225</v>
      </c>
      <c r="D617" s="160"/>
      <c r="E617" s="161">
        <v>55.52</v>
      </c>
      <c r="F617" s="158"/>
      <c r="G617" s="158"/>
      <c r="H617" s="158"/>
      <c r="I617" s="158"/>
      <c r="J617" s="158"/>
      <c r="K617" s="158"/>
      <c r="L617" s="158"/>
      <c r="M617" s="158"/>
      <c r="N617" s="158"/>
      <c r="O617" s="158"/>
      <c r="P617" s="158"/>
      <c r="Q617" s="158"/>
      <c r="R617" s="158"/>
      <c r="S617" s="158"/>
      <c r="T617" s="158"/>
      <c r="U617" s="158"/>
      <c r="V617" s="158"/>
      <c r="W617" s="158"/>
      <c r="X617" s="158"/>
      <c r="Y617" s="148"/>
      <c r="Z617" s="148"/>
      <c r="AA617" s="148"/>
      <c r="AB617" s="148"/>
      <c r="AC617" s="148"/>
      <c r="AD617" s="148"/>
      <c r="AE617" s="148"/>
      <c r="AF617" s="148"/>
      <c r="AG617" s="148" t="s">
        <v>132</v>
      </c>
      <c r="AH617" s="148">
        <v>0</v>
      </c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outlineLevel="1" x14ac:dyDescent="0.2">
      <c r="A618" s="155"/>
      <c r="B618" s="156"/>
      <c r="C618" s="190" t="s">
        <v>282</v>
      </c>
      <c r="D618" s="160"/>
      <c r="E618" s="161">
        <v>125.84</v>
      </c>
      <c r="F618" s="158"/>
      <c r="G618" s="158"/>
      <c r="H618" s="158"/>
      <c r="I618" s="158"/>
      <c r="J618" s="158"/>
      <c r="K618" s="158"/>
      <c r="L618" s="158"/>
      <c r="M618" s="158"/>
      <c r="N618" s="158"/>
      <c r="O618" s="158"/>
      <c r="P618" s="158"/>
      <c r="Q618" s="158"/>
      <c r="R618" s="158"/>
      <c r="S618" s="158"/>
      <c r="T618" s="158"/>
      <c r="U618" s="158"/>
      <c r="V618" s="158"/>
      <c r="W618" s="158"/>
      <c r="X618" s="158"/>
      <c r="Y618" s="148"/>
      <c r="Z618" s="148"/>
      <c r="AA618" s="148"/>
      <c r="AB618" s="148"/>
      <c r="AC618" s="148"/>
      <c r="AD618" s="148"/>
      <c r="AE618" s="148"/>
      <c r="AF618" s="148"/>
      <c r="AG618" s="148" t="s">
        <v>132</v>
      </c>
      <c r="AH618" s="148">
        <v>0</v>
      </c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1" x14ac:dyDescent="0.2">
      <c r="A619" s="155"/>
      <c r="B619" s="156"/>
      <c r="C619" s="190" t="s">
        <v>283</v>
      </c>
      <c r="D619" s="160"/>
      <c r="E619" s="161">
        <v>112.08</v>
      </c>
      <c r="F619" s="158"/>
      <c r="G619" s="158"/>
      <c r="H619" s="158"/>
      <c r="I619" s="158"/>
      <c r="J619" s="158"/>
      <c r="K619" s="158"/>
      <c r="L619" s="158"/>
      <c r="M619" s="158"/>
      <c r="N619" s="158"/>
      <c r="O619" s="158"/>
      <c r="P619" s="158"/>
      <c r="Q619" s="158"/>
      <c r="R619" s="158"/>
      <c r="S619" s="158"/>
      <c r="T619" s="158"/>
      <c r="U619" s="158"/>
      <c r="V619" s="158"/>
      <c r="W619" s="158"/>
      <c r="X619" s="158"/>
      <c r="Y619" s="148"/>
      <c r="Z619" s="148"/>
      <c r="AA619" s="148"/>
      <c r="AB619" s="148"/>
      <c r="AC619" s="148"/>
      <c r="AD619" s="148"/>
      <c r="AE619" s="148"/>
      <c r="AF619" s="148"/>
      <c r="AG619" s="148" t="s">
        <v>132</v>
      </c>
      <c r="AH619" s="148">
        <v>0</v>
      </c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outlineLevel="1" x14ac:dyDescent="0.2">
      <c r="A620" s="155"/>
      <c r="B620" s="156"/>
      <c r="C620" s="190" t="s">
        <v>286</v>
      </c>
      <c r="D620" s="160"/>
      <c r="E620" s="161">
        <v>122.17</v>
      </c>
      <c r="F620" s="158"/>
      <c r="G620" s="158"/>
      <c r="H620" s="158"/>
      <c r="I620" s="158"/>
      <c r="J620" s="158"/>
      <c r="K620" s="158"/>
      <c r="L620" s="158"/>
      <c r="M620" s="158"/>
      <c r="N620" s="158"/>
      <c r="O620" s="158"/>
      <c r="P620" s="158"/>
      <c r="Q620" s="158"/>
      <c r="R620" s="158"/>
      <c r="S620" s="158"/>
      <c r="T620" s="158"/>
      <c r="U620" s="158"/>
      <c r="V620" s="158"/>
      <c r="W620" s="158"/>
      <c r="X620" s="158"/>
      <c r="Y620" s="148"/>
      <c r="Z620" s="148"/>
      <c r="AA620" s="148"/>
      <c r="AB620" s="148"/>
      <c r="AC620" s="148"/>
      <c r="AD620" s="148"/>
      <c r="AE620" s="148"/>
      <c r="AF620" s="148"/>
      <c r="AG620" s="148" t="s">
        <v>132</v>
      </c>
      <c r="AH620" s="148">
        <v>0</v>
      </c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</row>
    <row r="621" spans="1:60" outlineLevel="1" x14ac:dyDescent="0.2">
      <c r="A621" s="155"/>
      <c r="B621" s="156"/>
      <c r="C621" s="190" t="s">
        <v>294</v>
      </c>
      <c r="D621" s="160"/>
      <c r="E621" s="161">
        <v>110.78</v>
      </c>
      <c r="F621" s="158"/>
      <c r="G621" s="158"/>
      <c r="H621" s="158"/>
      <c r="I621" s="158"/>
      <c r="J621" s="158"/>
      <c r="K621" s="158"/>
      <c r="L621" s="158"/>
      <c r="M621" s="158"/>
      <c r="N621" s="158"/>
      <c r="O621" s="158"/>
      <c r="P621" s="158"/>
      <c r="Q621" s="158"/>
      <c r="R621" s="158"/>
      <c r="S621" s="158"/>
      <c r="T621" s="158"/>
      <c r="U621" s="158"/>
      <c r="V621" s="158"/>
      <c r="W621" s="158"/>
      <c r="X621" s="158"/>
      <c r="Y621" s="148"/>
      <c r="Z621" s="148"/>
      <c r="AA621" s="148"/>
      <c r="AB621" s="148"/>
      <c r="AC621" s="148"/>
      <c r="AD621" s="148"/>
      <c r="AE621" s="148"/>
      <c r="AF621" s="148"/>
      <c r="AG621" s="148" t="s">
        <v>132</v>
      </c>
      <c r="AH621" s="148">
        <v>0</v>
      </c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outlineLevel="1" x14ac:dyDescent="0.2">
      <c r="A622" s="155"/>
      <c r="B622" s="156"/>
      <c r="C622" s="190" t="s">
        <v>295</v>
      </c>
      <c r="D622" s="160"/>
      <c r="E622" s="161">
        <v>89.37</v>
      </c>
      <c r="F622" s="158"/>
      <c r="G622" s="158"/>
      <c r="H622" s="158"/>
      <c r="I622" s="158"/>
      <c r="J622" s="158"/>
      <c r="K622" s="158"/>
      <c r="L622" s="158"/>
      <c r="M622" s="158"/>
      <c r="N622" s="158"/>
      <c r="O622" s="158"/>
      <c r="P622" s="158"/>
      <c r="Q622" s="158"/>
      <c r="R622" s="158"/>
      <c r="S622" s="158"/>
      <c r="T622" s="158"/>
      <c r="U622" s="158"/>
      <c r="V622" s="158"/>
      <c r="W622" s="158"/>
      <c r="X622" s="158"/>
      <c r="Y622" s="148"/>
      <c r="Z622" s="148"/>
      <c r="AA622" s="148"/>
      <c r="AB622" s="148"/>
      <c r="AC622" s="148"/>
      <c r="AD622" s="148"/>
      <c r="AE622" s="148"/>
      <c r="AF622" s="148"/>
      <c r="AG622" s="148" t="s">
        <v>132</v>
      </c>
      <c r="AH622" s="148">
        <v>0</v>
      </c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1" x14ac:dyDescent="0.2">
      <c r="A623" s="155"/>
      <c r="B623" s="156"/>
      <c r="C623" s="190" t="s">
        <v>296</v>
      </c>
      <c r="D623" s="160"/>
      <c r="E623" s="161">
        <v>39.979999999999997</v>
      </c>
      <c r="F623" s="158"/>
      <c r="G623" s="158"/>
      <c r="H623" s="158"/>
      <c r="I623" s="158"/>
      <c r="J623" s="158"/>
      <c r="K623" s="158"/>
      <c r="L623" s="158"/>
      <c r="M623" s="158"/>
      <c r="N623" s="158"/>
      <c r="O623" s="158"/>
      <c r="P623" s="158"/>
      <c r="Q623" s="158"/>
      <c r="R623" s="158"/>
      <c r="S623" s="158"/>
      <c r="T623" s="158"/>
      <c r="U623" s="158"/>
      <c r="V623" s="158"/>
      <c r="W623" s="158"/>
      <c r="X623" s="158"/>
      <c r="Y623" s="148"/>
      <c r="Z623" s="148"/>
      <c r="AA623" s="148"/>
      <c r="AB623" s="148"/>
      <c r="AC623" s="148"/>
      <c r="AD623" s="148"/>
      <c r="AE623" s="148"/>
      <c r="AF623" s="148"/>
      <c r="AG623" s="148" t="s">
        <v>132</v>
      </c>
      <c r="AH623" s="148">
        <v>0</v>
      </c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outlineLevel="1" x14ac:dyDescent="0.2">
      <c r="A624" s="155"/>
      <c r="B624" s="156"/>
      <c r="C624" s="190" t="s">
        <v>498</v>
      </c>
      <c r="D624" s="160"/>
      <c r="E624" s="161">
        <v>17.649999999999999</v>
      </c>
      <c r="F624" s="158"/>
      <c r="G624" s="158"/>
      <c r="H624" s="158"/>
      <c r="I624" s="158"/>
      <c r="J624" s="158"/>
      <c r="K624" s="158"/>
      <c r="L624" s="158"/>
      <c r="M624" s="158"/>
      <c r="N624" s="158"/>
      <c r="O624" s="158"/>
      <c r="P624" s="158"/>
      <c r="Q624" s="158"/>
      <c r="R624" s="158"/>
      <c r="S624" s="158"/>
      <c r="T624" s="158"/>
      <c r="U624" s="158"/>
      <c r="V624" s="158"/>
      <c r="W624" s="158"/>
      <c r="X624" s="158"/>
      <c r="Y624" s="148"/>
      <c r="Z624" s="148"/>
      <c r="AA624" s="148"/>
      <c r="AB624" s="148"/>
      <c r="AC624" s="148"/>
      <c r="AD624" s="148"/>
      <c r="AE624" s="148"/>
      <c r="AF624" s="148"/>
      <c r="AG624" s="148" t="s">
        <v>132</v>
      </c>
      <c r="AH624" s="148">
        <v>0</v>
      </c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1" x14ac:dyDescent="0.2">
      <c r="A625" s="155"/>
      <c r="B625" s="156"/>
      <c r="C625" s="190" t="s">
        <v>499</v>
      </c>
      <c r="D625" s="160"/>
      <c r="E625" s="161">
        <v>17.899999999999999</v>
      </c>
      <c r="F625" s="158"/>
      <c r="G625" s="158"/>
      <c r="H625" s="158"/>
      <c r="I625" s="158"/>
      <c r="J625" s="158"/>
      <c r="K625" s="158"/>
      <c r="L625" s="158"/>
      <c r="M625" s="158"/>
      <c r="N625" s="158"/>
      <c r="O625" s="158"/>
      <c r="P625" s="158"/>
      <c r="Q625" s="158"/>
      <c r="R625" s="158"/>
      <c r="S625" s="158"/>
      <c r="T625" s="158"/>
      <c r="U625" s="158"/>
      <c r="V625" s="158"/>
      <c r="W625" s="158"/>
      <c r="X625" s="158"/>
      <c r="Y625" s="148"/>
      <c r="Z625" s="148"/>
      <c r="AA625" s="148"/>
      <c r="AB625" s="148"/>
      <c r="AC625" s="148"/>
      <c r="AD625" s="148"/>
      <c r="AE625" s="148"/>
      <c r="AF625" s="148"/>
      <c r="AG625" s="148" t="s">
        <v>132</v>
      </c>
      <c r="AH625" s="148">
        <v>0</v>
      </c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outlineLevel="1" x14ac:dyDescent="0.2">
      <c r="A626" s="155"/>
      <c r="B626" s="156"/>
      <c r="C626" s="190" t="s">
        <v>500</v>
      </c>
      <c r="D626" s="160"/>
      <c r="E626" s="161">
        <v>10.88</v>
      </c>
      <c r="F626" s="158"/>
      <c r="G626" s="158"/>
      <c r="H626" s="158"/>
      <c r="I626" s="158"/>
      <c r="J626" s="158"/>
      <c r="K626" s="158"/>
      <c r="L626" s="158"/>
      <c r="M626" s="158"/>
      <c r="N626" s="158"/>
      <c r="O626" s="158"/>
      <c r="P626" s="158"/>
      <c r="Q626" s="158"/>
      <c r="R626" s="158"/>
      <c r="S626" s="158"/>
      <c r="T626" s="158"/>
      <c r="U626" s="158"/>
      <c r="V626" s="158"/>
      <c r="W626" s="158"/>
      <c r="X626" s="158"/>
      <c r="Y626" s="148"/>
      <c r="Z626" s="148"/>
      <c r="AA626" s="148"/>
      <c r="AB626" s="148"/>
      <c r="AC626" s="148"/>
      <c r="AD626" s="148"/>
      <c r="AE626" s="148"/>
      <c r="AF626" s="148"/>
      <c r="AG626" s="148" t="s">
        <v>132</v>
      </c>
      <c r="AH626" s="148">
        <v>0</v>
      </c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ht="22.5" outlineLevel="1" x14ac:dyDescent="0.2">
      <c r="A627" s="171">
        <v>108</v>
      </c>
      <c r="B627" s="172" t="s">
        <v>641</v>
      </c>
      <c r="C627" s="189" t="s">
        <v>642</v>
      </c>
      <c r="D627" s="173" t="s">
        <v>126</v>
      </c>
      <c r="E627" s="174">
        <v>1202.0815299999999</v>
      </c>
      <c r="F627" s="175"/>
      <c r="G627" s="176">
        <f>ROUND(E627*F627,2)</f>
        <v>0</v>
      </c>
      <c r="H627" s="175"/>
      <c r="I627" s="176">
        <f>ROUND(E627*H627,2)</f>
        <v>0</v>
      </c>
      <c r="J627" s="175"/>
      <c r="K627" s="176">
        <f>ROUND(E627*J627,2)</f>
        <v>0</v>
      </c>
      <c r="L627" s="176">
        <v>21</v>
      </c>
      <c r="M627" s="176">
        <f>G627*(1+L627/100)</f>
        <v>0</v>
      </c>
      <c r="N627" s="176">
        <v>1.6000000000000001E-4</v>
      </c>
      <c r="O627" s="176">
        <f>ROUND(E627*N627,2)</f>
        <v>0.19</v>
      </c>
      <c r="P627" s="176">
        <v>0</v>
      </c>
      <c r="Q627" s="176">
        <f>ROUND(E627*P627,2)</f>
        <v>0</v>
      </c>
      <c r="R627" s="176" t="s">
        <v>594</v>
      </c>
      <c r="S627" s="176" t="s">
        <v>128</v>
      </c>
      <c r="T627" s="177" t="s">
        <v>128</v>
      </c>
      <c r="U627" s="158">
        <v>0.14000000000000001</v>
      </c>
      <c r="V627" s="158">
        <f>ROUND(E627*U627,2)</f>
        <v>168.29</v>
      </c>
      <c r="W627" s="158"/>
      <c r="X627" s="158" t="s">
        <v>129</v>
      </c>
      <c r="Y627" s="148"/>
      <c r="Z627" s="148"/>
      <c r="AA627" s="148"/>
      <c r="AB627" s="148"/>
      <c r="AC627" s="148"/>
      <c r="AD627" s="148"/>
      <c r="AE627" s="148"/>
      <c r="AF627" s="148"/>
      <c r="AG627" s="148" t="s">
        <v>130</v>
      </c>
      <c r="AH627" s="148"/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outlineLevel="1" x14ac:dyDescent="0.2">
      <c r="A628" s="155"/>
      <c r="B628" s="156"/>
      <c r="C628" s="254" t="s">
        <v>643</v>
      </c>
      <c r="D628" s="255"/>
      <c r="E628" s="255"/>
      <c r="F628" s="255"/>
      <c r="G628" s="255"/>
      <c r="H628" s="158"/>
      <c r="I628" s="158"/>
      <c r="J628" s="158"/>
      <c r="K628" s="158"/>
      <c r="L628" s="158"/>
      <c r="M628" s="158"/>
      <c r="N628" s="158"/>
      <c r="O628" s="158"/>
      <c r="P628" s="158"/>
      <c r="Q628" s="158"/>
      <c r="R628" s="158"/>
      <c r="S628" s="158"/>
      <c r="T628" s="158"/>
      <c r="U628" s="158"/>
      <c r="V628" s="158"/>
      <c r="W628" s="158"/>
      <c r="X628" s="158"/>
      <c r="Y628" s="148"/>
      <c r="Z628" s="148"/>
      <c r="AA628" s="148"/>
      <c r="AB628" s="148"/>
      <c r="AC628" s="148"/>
      <c r="AD628" s="148"/>
      <c r="AE628" s="148"/>
      <c r="AF628" s="148"/>
      <c r="AG628" s="148" t="s">
        <v>183</v>
      </c>
      <c r="AH628" s="148"/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</row>
    <row r="629" spans="1:60" outlineLevel="1" x14ac:dyDescent="0.2">
      <c r="A629" s="155"/>
      <c r="B629" s="156"/>
      <c r="C629" s="190" t="s">
        <v>454</v>
      </c>
      <c r="D629" s="160"/>
      <c r="E629" s="161">
        <v>1202.08</v>
      </c>
      <c r="F629" s="158"/>
      <c r="G629" s="158"/>
      <c r="H629" s="158"/>
      <c r="I629" s="158"/>
      <c r="J629" s="158"/>
      <c r="K629" s="158"/>
      <c r="L629" s="158"/>
      <c r="M629" s="158"/>
      <c r="N629" s="158"/>
      <c r="O629" s="158"/>
      <c r="P629" s="158"/>
      <c r="Q629" s="158"/>
      <c r="R629" s="158"/>
      <c r="S629" s="158"/>
      <c r="T629" s="158"/>
      <c r="U629" s="158"/>
      <c r="V629" s="158"/>
      <c r="W629" s="158"/>
      <c r="X629" s="158"/>
      <c r="Y629" s="148"/>
      <c r="Z629" s="148"/>
      <c r="AA629" s="148"/>
      <c r="AB629" s="148"/>
      <c r="AC629" s="148"/>
      <c r="AD629" s="148"/>
      <c r="AE629" s="148"/>
      <c r="AF629" s="148"/>
      <c r="AG629" s="148" t="s">
        <v>132</v>
      </c>
      <c r="AH629" s="148">
        <v>5</v>
      </c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outlineLevel="1" x14ac:dyDescent="0.2">
      <c r="A630" s="171">
        <v>109</v>
      </c>
      <c r="B630" s="172" t="s">
        <v>644</v>
      </c>
      <c r="C630" s="189" t="s">
        <v>645</v>
      </c>
      <c r="D630" s="173" t="s">
        <v>646</v>
      </c>
      <c r="E630" s="174">
        <v>9.2877100000000006</v>
      </c>
      <c r="F630" s="175"/>
      <c r="G630" s="176">
        <f>ROUND(E630*F630,2)</f>
        <v>0</v>
      </c>
      <c r="H630" s="175"/>
      <c r="I630" s="176">
        <f>ROUND(E630*H630,2)</f>
        <v>0</v>
      </c>
      <c r="J630" s="175"/>
      <c r="K630" s="176">
        <f>ROUND(E630*J630,2)</f>
        <v>0</v>
      </c>
      <c r="L630" s="176">
        <v>21</v>
      </c>
      <c r="M630" s="176">
        <f>G630*(1+L630/100)</f>
        <v>0</v>
      </c>
      <c r="N630" s="176">
        <v>0</v>
      </c>
      <c r="O630" s="176">
        <f>ROUND(E630*N630,2)</f>
        <v>0</v>
      </c>
      <c r="P630" s="176">
        <v>0</v>
      </c>
      <c r="Q630" s="176">
        <f>ROUND(E630*P630,2)</f>
        <v>0</v>
      </c>
      <c r="R630" s="176" t="s">
        <v>647</v>
      </c>
      <c r="S630" s="176" t="s">
        <v>128</v>
      </c>
      <c r="T630" s="177" t="s">
        <v>128</v>
      </c>
      <c r="U630" s="158">
        <v>1</v>
      </c>
      <c r="V630" s="158">
        <f>ROUND(E630*U630,2)</f>
        <v>9.2899999999999991</v>
      </c>
      <c r="W630" s="158"/>
      <c r="X630" s="158" t="s">
        <v>648</v>
      </c>
      <c r="Y630" s="148"/>
      <c r="Z630" s="148"/>
      <c r="AA630" s="148"/>
      <c r="AB630" s="148"/>
      <c r="AC630" s="148"/>
      <c r="AD630" s="148"/>
      <c r="AE630" s="148"/>
      <c r="AF630" s="148"/>
      <c r="AG630" s="148" t="s">
        <v>649</v>
      </c>
      <c r="AH630" s="148"/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outlineLevel="1" x14ac:dyDescent="0.2">
      <c r="A631" s="155"/>
      <c r="B631" s="156"/>
      <c r="C631" s="190" t="s">
        <v>650</v>
      </c>
      <c r="D631" s="160"/>
      <c r="E631" s="161"/>
      <c r="F631" s="158"/>
      <c r="G631" s="158"/>
      <c r="H631" s="158"/>
      <c r="I631" s="158"/>
      <c r="J631" s="158"/>
      <c r="K631" s="158"/>
      <c r="L631" s="158"/>
      <c r="M631" s="158"/>
      <c r="N631" s="158"/>
      <c r="O631" s="158"/>
      <c r="P631" s="158"/>
      <c r="Q631" s="158"/>
      <c r="R631" s="158"/>
      <c r="S631" s="158"/>
      <c r="T631" s="158"/>
      <c r="U631" s="158"/>
      <c r="V631" s="158"/>
      <c r="W631" s="158"/>
      <c r="X631" s="158"/>
      <c r="Y631" s="148"/>
      <c r="Z631" s="148"/>
      <c r="AA631" s="148"/>
      <c r="AB631" s="148"/>
      <c r="AC631" s="148"/>
      <c r="AD631" s="148"/>
      <c r="AE631" s="148"/>
      <c r="AF631" s="148"/>
      <c r="AG631" s="148" t="s">
        <v>132</v>
      </c>
      <c r="AH631" s="148">
        <v>0</v>
      </c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outlineLevel="1" x14ac:dyDescent="0.2">
      <c r="A632" s="155"/>
      <c r="B632" s="156"/>
      <c r="C632" s="190" t="s">
        <v>651</v>
      </c>
      <c r="D632" s="160"/>
      <c r="E632" s="161">
        <v>3.53</v>
      </c>
      <c r="F632" s="158"/>
      <c r="G632" s="158"/>
      <c r="H632" s="158"/>
      <c r="I632" s="158"/>
      <c r="J632" s="158"/>
      <c r="K632" s="158"/>
      <c r="L632" s="158"/>
      <c r="M632" s="158"/>
      <c r="N632" s="158"/>
      <c r="O632" s="158"/>
      <c r="P632" s="158"/>
      <c r="Q632" s="158"/>
      <c r="R632" s="158"/>
      <c r="S632" s="158"/>
      <c r="T632" s="158"/>
      <c r="U632" s="158"/>
      <c r="V632" s="158"/>
      <c r="W632" s="158"/>
      <c r="X632" s="158"/>
      <c r="Y632" s="148"/>
      <c r="Z632" s="148"/>
      <c r="AA632" s="148"/>
      <c r="AB632" s="148"/>
      <c r="AC632" s="148"/>
      <c r="AD632" s="148"/>
      <c r="AE632" s="148"/>
      <c r="AF632" s="148"/>
      <c r="AG632" s="148" t="s">
        <v>132</v>
      </c>
      <c r="AH632" s="148">
        <v>0</v>
      </c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outlineLevel="1" x14ac:dyDescent="0.2">
      <c r="A633" s="155"/>
      <c r="B633" s="156"/>
      <c r="C633" s="190" t="s">
        <v>652</v>
      </c>
      <c r="D633" s="160"/>
      <c r="E633" s="161">
        <v>3.58</v>
      </c>
      <c r="F633" s="158"/>
      <c r="G633" s="158"/>
      <c r="H633" s="158"/>
      <c r="I633" s="158"/>
      <c r="J633" s="158"/>
      <c r="K633" s="158"/>
      <c r="L633" s="158"/>
      <c r="M633" s="158"/>
      <c r="N633" s="158"/>
      <c r="O633" s="158"/>
      <c r="P633" s="158"/>
      <c r="Q633" s="158"/>
      <c r="R633" s="158"/>
      <c r="S633" s="158"/>
      <c r="T633" s="158"/>
      <c r="U633" s="158"/>
      <c r="V633" s="158"/>
      <c r="W633" s="158"/>
      <c r="X633" s="158"/>
      <c r="Y633" s="148"/>
      <c r="Z633" s="148"/>
      <c r="AA633" s="148"/>
      <c r="AB633" s="148"/>
      <c r="AC633" s="148"/>
      <c r="AD633" s="148"/>
      <c r="AE633" s="148"/>
      <c r="AF633" s="148"/>
      <c r="AG633" s="148" t="s">
        <v>132</v>
      </c>
      <c r="AH633" s="148">
        <v>0</v>
      </c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outlineLevel="1" x14ac:dyDescent="0.2">
      <c r="A634" s="155"/>
      <c r="B634" s="156"/>
      <c r="C634" s="190" t="s">
        <v>653</v>
      </c>
      <c r="D634" s="160"/>
      <c r="E634" s="161">
        <v>2.1800000000000002</v>
      </c>
      <c r="F634" s="158"/>
      <c r="G634" s="158"/>
      <c r="H634" s="158"/>
      <c r="I634" s="158"/>
      <c r="J634" s="158"/>
      <c r="K634" s="158"/>
      <c r="L634" s="158"/>
      <c r="M634" s="158"/>
      <c r="N634" s="158"/>
      <c r="O634" s="158"/>
      <c r="P634" s="158"/>
      <c r="Q634" s="158"/>
      <c r="R634" s="158"/>
      <c r="S634" s="158"/>
      <c r="T634" s="158"/>
      <c r="U634" s="158"/>
      <c r="V634" s="158"/>
      <c r="W634" s="158"/>
      <c r="X634" s="158"/>
      <c r="Y634" s="148"/>
      <c r="Z634" s="148"/>
      <c r="AA634" s="148"/>
      <c r="AB634" s="148"/>
      <c r="AC634" s="148"/>
      <c r="AD634" s="148"/>
      <c r="AE634" s="148"/>
      <c r="AF634" s="148"/>
      <c r="AG634" s="148" t="s">
        <v>132</v>
      </c>
      <c r="AH634" s="148">
        <v>0</v>
      </c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</row>
    <row r="635" spans="1:60" outlineLevel="1" x14ac:dyDescent="0.2">
      <c r="A635" s="155">
        <v>110</v>
      </c>
      <c r="B635" s="156" t="s">
        <v>654</v>
      </c>
      <c r="C635" s="192" t="s">
        <v>655</v>
      </c>
      <c r="D635" s="157" t="s">
        <v>0</v>
      </c>
      <c r="E635" s="178"/>
      <c r="F635" s="159"/>
      <c r="G635" s="158">
        <f>ROUND(E635*F635,2)</f>
        <v>0</v>
      </c>
      <c r="H635" s="159"/>
      <c r="I635" s="158">
        <f>ROUND(E635*H635,2)</f>
        <v>0</v>
      </c>
      <c r="J635" s="159"/>
      <c r="K635" s="158">
        <f>ROUND(E635*J635,2)</f>
        <v>0</v>
      </c>
      <c r="L635" s="158">
        <v>21</v>
      </c>
      <c r="M635" s="158">
        <f>G635*(1+L635/100)</f>
        <v>0</v>
      </c>
      <c r="N635" s="158">
        <v>0</v>
      </c>
      <c r="O635" s="158">
        <f>ROUND(E635*N635,2)</f>
        <v>0</v>
      </c>
      <c r="P635" s="158">
        <v>0</v>
      </c>
      <c r="Q635" s="158">
        <f>ROUND(E635*P635,2)</f>
        <v>0</v>
      </c>
      <c r="R635" s="158" t="s">
        <v>594</v>
      </c>
      <c r="S635" s="158" t="s">
        <v>128</v>
      </c>
      <c r="T635" s="158" t="s">
        <v>128</v>
      </c>
      <c r="U635" s="158">
        <v>2.5999999999999999E-2</v>
      </c>
      <c r="V635" s="158">
        <f>ROUND(E635*U635,2)</f>
        <v>0</v>
      </c>
      <c r="W635" s="158"/>
      <c r="X635" s="158" t="s">
        <v>218</v>
      </c>
      <c r="Y635" s="148"/>
      <c r="Z635" s="148"/>
      <c r="AA635" s="148"/>
      <c r="AB635" s="148"/>
      <c r="AC635" s="148"/>
      <c r="AD635" s="148"/>
      <c r="AE635" s="148"/>
      <c r="AF635" s="148"/>
      <c r="AG635" s="148" t="s">
        <v>219</v>
      </c>
      <c r="AH635" s="148"/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outlineLevel="1" x14ac:dyDescent="0.2">
      <c r="A636" s="155"/>
      <c r="B636" s="156"/>
      <c r="C636" s="258" t="s">
        <v>358</v>
      </c>
      <c r="D636" s="259"/>
      <c r="E636" s="259"/>
      <c r="F636" s="259"/>
      <c r="G636" s="259"/>
      <c r="H636" s="158"/>
      <c r="I636" s="158"/>
      <c r="J636" s="158"/>
      <c r="K636" s="158"/>
      <c r="L636" s="158"/>
      <c r="M636" s="158"/>
      <c r="N636" s="158"/>
      <c r="O636" s="158"/>
      <c r="P636" s="158"/>
      <c r="Q636" s="158"/>
      <c r="R636" s="158"/>
      <c r="S636" s="158"/>
      <c r="T636" s="158"/>
      <c r="U636" s="158"/>
      <c r="V636" s="158"/>
      <c r="W636" s="158"/>
      <c r="X636" s="158"/>
      <c r="Y636" s="148"/>
      <c r="Z636" s="148"/>
      <c r="AA636" s="148"/>
      <c r="AB636" s="148"/>
      <c r="AC636" s="148"/>
      <c r="AD636" s="148"/>
      <c r="AE636" s="148"/>
      <c r="AF636" s="148"/>
      <c r="AG636" s="148" t="s">
        <v>175</v>
      </c>
      <c r="AH636" s="148"/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x14ac:dyDescent="0.2">
      <c r="A637" s="165" t="s">
        <v>122</v>
      </c>
      <c r="B637" s="166" t="s">
        <v>83</v>
      </c>
      <c r="C637" s="188" t="s">
        <v>84</v>
      </c>
      <c r="D637" s="167"/>
      <c r="E637" s="168"/>
      <c r="F637" s="169"/>
      <c r="G637" s="169">
        <f>SUMIF(AG638:AG663,"&lt;&gt;NOR",G638:G663)</f>
        <v>0</v>
      </c>
      <c r="H637" s="169"/>
      <c r="I637" s="169">
        <f>SUM(I638:I663)</f>
        <v>0</v>
      </c>
      <c r="J637" s="169"/>
      <c r="K637" s="169">
        <f>SUM(K638:K663)</f>
        <v>0</v>
      </c>
      <c r="L637" s="169"/>
      <c r="M637" s="169">
        <f>SUM(M638:M663)</f>
        <v>0</v>
      </c>
      <c r="N637" s="169"/>
      <c r="O637" s="169">
        <f>SUM(O638:O663)</f>
        <v>0.17</v>
      </c>
      <c r="P637" s="169"/>
      <c r="Q637" s="169">
        <f>SUM(Q638:Q663)</f>
        <v>3.75</v>
      </c>
      <c r="R637" s="169"/>
      <c r="S637" s="169"/>
      <c r="T637" s="170"/>
      <c r="U637" s="164"/>
      <c r="V637" s="164">
        <f>SUM(V638:V663)</f>
        <v>50.720000000000006</v>
      </c>
      <c r="W637" s="164"/>
      <c r="X637" s="164"/>
      <c r="AG637" t="s">
        <v>123</v>
      </c>
    </row>
    <row r="638" spans="1:60" outlineLevel="1" x14ac:dyDescent="0.2">
      <c r="A638" s="171">
        <v>111</v>
      </c>
      <c r="B638" s="172" t="s">
        <v>656</v>
      </c>
      <c r="C638" s="189" t="s">
        <v>657</v>
      </c>
      <c r="D638" s="173" t="s">
        <v>126</v>
      </c>
      <c r="E638" s="174">
        <v>78.646550000000005</v>
      </c>
      <c r="F638" s="175"/>
      <c r="G638" s="176">
        <f>ROUND(E638*F638,2)</f>
        <v>0</v>
      </c>
      <c r="H638" s="175"/>
      <c r="I638" s="176">
        <f>ROUND(E638*H638,2)</f>
        <v>0</v>
      </c>
      <c r="J638" s="175"/>
      <c r="K638" s="176">
        <f>ROUND(E638*J638,2)</f>
        <v>0</v>
      </c>
      <c r="L638" s="176">
        <v>21</v>
      </c>
      <c r="M638" s="176">
        <f>G638*(1+L638/100)</f>
        <v>0</v>
      </c>
      <c r="N638" s="176">
        <v>0</v>
      </c>
      <c r="O638" s="176">
        <f>ROUND(E638*N638,2)</f>
        <v>0</v>
      </c>
      <c r="P638" s="176">
        <v>2.4649999999999998E-2</v>
      </c>
      <c r="Q638" s="176">
        <f>ROUND(E638*P638,2)</f>
        <v>1.94</v>
      </c>
      <c r="R638" s="176" t="s">
        <v>658</v>
      </c>
      <c r="S638" s="176" t="s">
        <v>128</v>
      </c>
      <c r="T638" s="177" t="s">
        <v>128</v>
      </c>
      <c r="U638" s="158">
        <v>0.21</v>
      </c>
      <c r="V638" s="158">
        <f>ROUND(E638*U638,2)</f>
        <v>16.52</v>
      </c>
      <c r="W638" s="158"/>
      <c r="X638" s="158" t="s">
        <v>129</v>
      </c>
      <c r="Y638" s="148"/>
      <c r="Z638" s="148"/>
      <c r="AA638" s="148"/>
      <c r="AB638" s="148"/>
      <c r="AC638" s="148"/>
      <c r="AD638" s="148"/>
      <c r="AE638" s="148"/>
      <c r="AF638" s="148"/>
      <c r="AG638" s="148" t="s">
        <v>130</v>
      </c>
      <c r="AH638" s="148"/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1" x14ac:dyDescent="0.2">
      <c r="A639" s="155"/>
      <c r="B639" s="156"/>
      <c r="C639" s="190" t="s">
        <v>659</v>
      </c>
      <c r="D639" s="160"/>
      <c r="E639" s="161"/>
      <c r="F639" s="158"/>
      <c r="G639" s="158"/>
      <c r="H639" s="158"/>
      <c r="I639" s="158"/>
      <c r="J639" s="158"/>
      <c r="K639" s="158"/>
      <c r="L639" s="158"/>
      <c r="M639" s="158"/>
      <c r="N639" s="158"/>
      <c r="O639" s="158"/>
      <c r="P639" s="158"/>
      <c r="Q639" s="158"/>
      <c r="R639" s="158"/>
      <c r="S639" s="158"/>
      <c r="T639" s="158"/>
      <c r="U639" s="158"/>
      <c r="V639" s="158"/>
      <c r="W639" s="158"/>
      <c r="X639" s="158"/>
      <c r="Y639" s="148"/>
      <c r="Z639" s="148"/>
      <c r="AA639" s="148"/>
      <c r="AB639" s="148"/>
      <c r="AC639" s="148"/>
      <c r="AD639" s="148"/>
      <c r="AE639" s="148"/>
      <c r="AF639" s="148"/>
      <c r="AG639" s="148" t="s">
        <v>132</v>
      </c>
      <c r="AH639" s="148">
        <v>0</v>
      </c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outlineLevel="1" x14ac:dyDescent="0.2">
      <c r="A640" s="155"/>
      <c r="B640" s="156"/>
      <c r="C640" s="190" t="s">
        <v>498</v>
      </c>
      <c r="D640" s="160"/>
      <c r="E640" s="161">
        <v>17.649999999999999</v>
      </c>
      <c r="F640" s="158"/>
      <c r="G640" s="158"/>
      <c r="H640" s="158"/>
      <c r="I640" s="158"/>
      <c r="J640" s="158"/>
      <c r="K640" s="158"/>
      <c r="L640" s="158"/>
      <c r="M640" s="158"/>
      <c r="N640" s="158"/>
      <c r="O640" s="158"/>
      <c r="P640" s="158"/>
      <c r="Q640" s="158"/>
      <c r="R640" s="158"/>
      <c r="S640" s="158"/>
      <c r="T640" s="158"/>
      <c r="U640" s="158"/>
      <c r="V640" s="158"/>
      <c r="W640" s="158"/>
      <c r="X640" s="158"/>
      <c r="Y640" s="148"/>
      <c r="Z640" s="148"/>
      <c r="AA640" s="148"/>
      <c r="AB640" s="148"/>
      <c r="AC640" s="148"/>
      <c r="AD640" s="148"/>
      <c r="AE640" s="148"/>
      <c r="AF640" s="148"/>
      <c r="AG640" s="148" t="s">
        <v>132</v>
      </c>
      <c r="AH640" s="148">
        <v>0</v>
      </c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outlineLevel="1" x14ac:dyDescent="0.2">
      <c r="A641" s="155"/>
      <c r="B641" s="156"/>
      <c r="C641" s="190" t="s">
        <v>499</v>
      </c>
      <c r="D641" s="160"/>
      <c r="E641" s="161">
        <v>17.899999999999999</v>
      </c>
      <c r="F641" s="158"/>
      <c r="G641" s="158"/>
      <c r="H641" s="158"/>
      <c r="I641" s="158"/>
      <c r="J641" s="158"/>
      <c r="K641" s="158"/>
      <c r="L641" s="158"/>
      <c r="M641" s="158"/>
      <c r="N641" s="158"/>
      <c r="O641" s="158"/>
      <c r="P641" s="158"/>
      <c r="Q641" s="158"/>
      <c r="R641" s="158"/>
      <c r="S641" s="158"/>
      <c r="T641" s="158"/>
      <c r="U641" s="158"/>
      <c r="V641" s="158"/>
      <c r="W641" s="158"/>
      <c r="X641" s="158"/>
      <c r="Y641" s="148"/>
      <c r="Z641" s="148"/>
      <c r="AA641" s="148"/>
      <c r="AB641" s="148"/>
      <c r="AC641" s="148"/>
      <c r="AD641" s="148"/>
      <c r="AE641" s="148"/>
      <c r="AF641" s="148"/>
      <c r="AG641" s="148" t="s">
        <v>132</v>
      </c>
      <c r="AH641" s="148">
        <v>0</v>
      </c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outlineLevel="1" x14ac:dyDescent="0.2">
      <c r="A642" s="155"/>
      <c r="B642" s="156"/>
      <c r="C642" s="190" t="s">
        <v>500</v>
      </c>
      <c r="D642" s="160"/>
      <c r="E642" s="161">
        <v>10.88</v>
      </c>
      <c r="F642" s="158"/>
      <c r="G642" s="158"/>
      <c r="H642" s="158"/>
      <c r="I642" s="158"/>
      <c r="J642" s="158"/>
      <c r="K642" s="158"/>
      <c r="L642" s="158"/>
      <c r="M642" s="158"/>
      <c r="N642" s="158"/>
      <c r="O642" s="158"/>
      <c r="P642" s="158"/>
      <c r="Q642" s="158"/>
      <c r="R642" s="158"/>
      <c r="S642" s="158"/>
      <c r="T642" s="158"/>
      <c r="U642" s="158"/>
      <c r="V642" s="158"/>
      <c r="W642" s="158"/>
      <c r="X642" s="158"/>
      <c r="Y642" s="148"/>
      <c r="Z642" s="148"/>
      <c r="AA642" s="148"/>
      <c r="AB642" s="148"/>
      <c r="AC642" s="148"/>
      <c r="AD642" s="148"/>
      <c r="AE642" s="148"/>
      <c r="AF642" s="148"/>
      <c r="AG642" s="148" t="s">
        <v>132</v>
      </c>
      <c r="AH642" s="148">
        <v>0</v>
      </c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</row>
    <row r="643" spans="1:60" outlineLevel="1" x14ac:dyDescent="0.2">
      <c r="A643" s="155"/>
      <c r="B643" s="156"/>
      <c r="C643" s="190" t="s">
        <v>289</v>
      </c>
      <c r="D643" s="160"/>
      <c r="E643" s="161">
        <v>32.21</v>
      </c>
      <c r="F643" s="158"/>
      <c r="G643" s="158"/>
      <c r="H643" s="158"/>
      <c r="I643" s="158"/>
      <c r="J643" s="158"/>
      <c r="K643" s="158"/>
      <c r="L643" s="158"/>
      <c r="M643" s="158"/>
      <c r="N643" s="158"/>
      <c r="O643" s="158"/>
      <c r="P643" s="158"/>
      <c r="Q643" s="158"/>
      <c r="R643" s="158"/>
      <c r="S643" s="158"/>
      <c r="T643" s="158"/>
      <c r="U643" s="158"/>
      <c r="V643" s="158"/>
      <c r="W643" s="158"/>
      <c r="X643" s="158"/>
      <c r="Y643" s="148"/>
      <c r="Z643" s="148"/>
      <c r="AA643" s="148"/>
      <c r="AB643" s="148"/>
      <c r="AC643" s="148"/>
      <c r="AD643" s="148"/>
      <c r="AE643" s="148"/>
      <c r="AF643" s="148"/>
      <c r="AG643" s="148" t="s">
        <v>132</v>
      </c>
      <c r="AH643" s="148">
        <v>0</v>
      </c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1" x14ac:dyDescent="0.2">
      <c r="A644" s="171">
        <v>112</v>
      </c>
      <c r="B644" s="172" t="s">
        <v>660</v>
      </c>
      <c r="C644" s="189" t="s">
        <v>661</v>
      </c>
      <c r="D644" s="173" t="s">
        <v>126</v>
      </c>
      <c r="E644" s="174">
        <v>55.524050000000003</v>
      </c>
      <c r="F644" s="175"/>
      <c r="G644" s="176">
        <f>ROUND(E644*F644,2)</f>
        <v>0</v>
      </c>
      <c r="H644" s="175"/>
      <c r="I644" s="176">
        <f>ROUND(E644*H644,2)</f>
        <v>0</v>
      </c>
      <c r="J644" s="175"/>
      <c r="K644" s="176">
        <f>ROUND(E644*J644,2)</f>
        <v>0</v>
      </c>
      <c r="L644" s="176">
        <v>21</v>
      </c>
      <c r="M644" s="176">
        <f>G644*(1+L644/100)</f>
        <v>0</v>
      </c>
      <c r="N644" s="176">
        <v>0</v>
      </c>
      <c r="O644" s="176">
        <f>ROUND(E644*N644,2)</f>
        <v>0</v>
      </c>
      <c r="P644" s="176">
        <v>2.4649999999999998E-2</v>
      </c>
      <c r="Q644" s="176">
        <f>ROUND(E644*P644,2)</f>
        <v>1.37</v>
      </c>
      <c r="R644" s="176" t="s">
        <v>658</v>
      </c>
      <c r="S644" s="176" t="s">
        <v>128</v>
      </c>
      <c r="T644" s="177" t="s">
        <v>128</v>
      </c>
      <c r="U644" s="158">
        <v>0.25</v>
      </c>
      <c r="V644" s="158">
        <f>ROUND(E644*U644,2)</f>
        <v>13.88</v>
      </c>
      <c r="W644" s="158"/>
      <c r="X644" s="158" t="s">
        <v>129</v>
      </c>
      <c r="Y644" s="148"/>
      <c r="Z644" s="148"/>
      <c r="AA644" s="148"/>
      <c r="AB644" s="148"/>
      <c r="AC644" s="148"/>
      <c r="AD644" s="148"/>
      <c r="AE644" s="148"/>
      <c r="AF644" s="148"/>
      <c r="AG644" s="148" t="s">
        <v>130</v>
      </c>
      <c r="AH644" s="148"/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outlineLevel="1" x14ac:dyDescent="0.2">
      <c r="A645" s="155"/>
      <c r="B645" s="156"/>
      <c r="C645" s="190" t="s">
        <v>662</v>
      </c>
      <c r="D645" s="160"/>
      <c r="E645" s="161"/>
      <c r="F645" s="158"/>
      <c r="G645" s="158"/>
      <c r="H645" s="158"/>
      <c r="I645" s="158"/>
      <c r="J645" s="158"/>
      <c r="K645" s="158"/>
      <c r="L645" s="158"/>
      <c r="M645" s="158"/>
      <c r="N645" s="158"/>
      <c r="O645" s="158"/>
      <c r="P645" s="158"/>
      <c r="Q645" s="158"/>
      <c r="R645" s="158"/>
      <c r="S645" s="158"/>
      <c r="T645" s="158"/>
      <c r="U645" s="158"/>
      <c r="V645" s="158"/>
      <c r="W645" s="158"/>
      <c r="X645" s="158"/>
      <c r="Y645" s="148"/>
      <c r="Z645" s="148"/>
      <c r="AA645" s="148"/>
      <c r="AB645" s="148"/>
      <c r="AC645" s="148"/>
      <c r="AD645" s="148"/>
      <c r="AE645" s="148"/>
      <c r="AF645" s="148"/>
      <c r="AG645" s="148" t="s">
        <v>132</v>
      </c>
      <c r="AH645" s="148">
        <v>0</v>
      </c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outlineLevel="1" x14ac:dyDescent="0.2">
      <c r="A646" s="155"/>
      <c r="B646" s="156"/>
      <c r="C646" s="190" t="s">
        <v>225</v>
      </c>
      <c r="D646" s="160"/>
      <c r="E646" s="161">
        <v>55.52</v>
      </c>
      <c r="F646" s="158"/>
      <c r="G646" s="158"/>
      <c r="H646" s="158"/>
      <c r="I646" s="158"/>
      <c r="J646" s="158"/>
      <c r="K646" s="158"/>
      <c r="L646" s="158"/>
      <c r="M646" s="158"/>
      <c r="N646" s="158"/>
      <c r="O646" s="158"/>
      <c r="P646" s="158"/>
      <c r="Q646" s="158"/>
      <c r="R646" s="158"/>
      <c r="S646" s="158"/>
      <c r="T646" s="158"/>
      <c r="U646" s="158"/>
      <c r="V646" s="158"/>
      <c r="W646" s="158"/>
      <c r="X646" s="158"/>
      <c r="Y646" s="148"/>
      <c r="Z646" s="148"/>
      <c r="AA646" s="148"/>
      <c r="AB646" s="148"/>
      <c r="AC646" s="148"/>
      <c r="AD646" s="148"/>
      <c r="AE646" s="148"/>
      <c r="AF646" s="148"/>
      <c r="AG646" s="148" t="s">
        <v>132</v>
      </c>
      <c r="AH646" s="148">
        <v>0</v>
      </c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</row>
    <row r="647" spans="1:60" outlineLevel="1" x14ac:dyDescent="0.2">
      <c r="A647" s="171">
        <v>113</v>
      </c>
      <c r="B647" s="172" t="s">
        <v>663</v>
      </c>
      <c r="C647" s="189" t="s">
        <v>664</v>
      </c>
      <c r="D647" s="173" t="s">
        <v>126</v>
      </c>
      <c r="E647" s="174">
        <v>55.524050000000003</v>
      </c>
      <c r="F647" s="175"/>
      <c r="G647" s="176">
        <f>ROUND(E647*F647,2)</f>
        <v>0</v>
      </c>
      <c r="H647" s="175"/>
      <c r="I647" s="176">
        <f>ROUND(E647*H647,2)</f>
        <v>0</v>
      </c>
      <c r="J647" s="175"/>
      <c r="K647" s="176">
        <f>ROUND(E647*J647,2)</f>
        <v>0</v>
      </c>
      <c r="L647" s="176">
        <v>21</v>
      </c>
      <c r="M647" s="176">
        <f>G647*(1+L647/100)</f>
        <v>0</v>
      </c>
      <c r="N647" s="176">
        <v>0</v>
      </c>
      <c r="O647" s="176">
        <f>ROUND(E647*N647,2)</f>
        <v>0</v>
      </c>
      <c r="P647" s="176">
        <v>8.0000000000000002E-3</v>
      </c>
      <c r="Q647" s="176">
        <f>ROUND(E647*P647,2)</f>
        <v>0.44</v>
      </c>
      <c r="R647" s="176" t="s">
        <v>658</v>
      </c>
      <c r="S647" s="176" t="s">
        <v>128</v>
      </c>
      <c r="T647" s="177" t="s">
        <v>128</v>
      </c>
      <c r="U647" s="158">
        <v>6.6000000000000003E-2</v>
      </c>
      <c r="V647" s="158">
        <f>ROUND(E647*U647,2)</f>
        <v>3.66</v>
      </c>
      <c r="W647" s="158"/>
      <c r="X647" s="158" t="s">
        <v>129</v>
      </c>
      <c r="Y647" s="148"/>
      <c r="Z647" s="148"/>
      <c r="AA647" s="148"/>
      <c r="AB647" s="148"/>
      <c r="AC647" s="148"/>
      <c r="AD647" s="148"/>
      <c r="AE647" s="148"/>
      <c r="AF647" s="148"/>
      <c r="AG647" s="148" t="s">
        <v>130</v>
      </c>
      <c r="AH647" s="148"/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outlineLevel="1" x14ac:dyDescent="0.2">
      <c r="A648" s="155"/>
      <c r="B648" s="156"/>
      <c r="C648" s="190" t="s">
        <v>665</v>
      </c>
      <c r="D648" s="160"/>
      <c r="E648" s="161"/>
      <c r="F648" s="158"/>
      <c r="G648" s="158"/>
      <c r="H648" s="158"/>
      <c r="I648" s="158"/>
      <c r="J648" s="158"/>
      <c r="K648" s="158"/>
      <c r="L648" s="158"/>
      <c r="M648" s="158"/>
      <c r="N648" s="158"/>
      <c r="O648" s="158"/>
      <c r="P648" s="158"/>
      <c r="Q648" s="158"/>
      <c r="R648" s="158"/>
      <c r="S648" s="158"/>
      <c r="T648" s="158"/>
      <c r="U648" s="158"/>
      <c r="V648" s="158"/>
      <c r="W648" s="158"/>
      <c r="X648" s="158"/>
      <c r="Y648" s="148"/>
      <c r="Z648" s="148"/>
      <c r="AA648" s="148"/>
      <c r="AB648" s="148"/>
      <c r="AC648" s="148"/>
      <c r="AD648" s="148"/>
      <c r="AE648" s="148"/>
      <c r="AF648" s="148"/>
      <c r="AG648" s="148" t="s">
        <v>132</v>
      </c>
      <c r="AH648" s="148">
        <v>0</v>
      </c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</row>
    <row r="649" spans="1:60" outlineLevel="1" x14ac:dyDescent="0.2">
      <c r="A649" s="155"/>
      <c r="B649" s="156"/>
      <c r="C649" s="190" t="s">
        <v>225</v>
      </c>
      <c r="D649" s="160"/>
      <c r="E649" s="161">
        <v>55.52</v>
      </c>
      <c r="F649" s="158"/>
      <c r="G649" s="158"/>
      <c r="H649" s="158"/>
      <c r="I649" s="158"/>
      <c r="J649" s="158"/>
      <c r="K649" s="158"/>
      <c r="L649" s="158"/>
      <c r="M649" s="158"/>
      <c r="N649" s="158"/>
      <c r="O649" s="158"/>
      <c r="P649" s="158"/>
      <c r="Q649" s="158"/>
      <c r="R649" s="158"/>
      <c r="S649" s="158"/>
      <c r="T649" s="158"/>
      <c r="U649" s="158"/>
      <c r="V649" s="158"/>
      <c r="W649" s="158"/>
      <c r="X649" s="158"/>
      <c r="Y649" s="148"/>
      <c r="Z649" s="148"/>
      <c r="AA649" s="148"/>
      <c r="AB649" s="148"/>
      <c r="AC649" s="148"/>
      <c r="AD649" s="148"/>
      <c r="AE649" s="148"/>
      <c r="AF649" s="148"/>
      <c r="AG649" s="148" t="s">
        <v>132</v>
      </c>
      <c r="AH649" s="148">
        <v>0</v>
      </c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outlineLevel="1" x14ac:dyDescent="0.2">
      <c r="A650" s="171">
        <v>114</v>
      </c>
      <c r="B650" s="172" t="s">
        <v>666</v>
      </c>
      <c r="C650" s="189" t="s">
        <v>667</v>
      </c>
      <c r="D650" s="173" t="s">
        <v>258</v>
      </c>
      <c r="E650" s="174">
        <v>2</v>
      </c>
      <c r="F650" s="175"/>
      <c r="G650" s="176">
        <f>ROUND(E650*F650,2)</f>
        <v>0</v>
      </c>
      <c r="H650" s="175"/>
      <c r="I650" s="176">
        <f>ROUND(E650*H650,2)</f>
        <v>0</v>
      </c>
      <c r="J650" s="175"/>
      <c r="K650" s="176">
        <f>ROUND(E650*J650,2)</f>
        <v>0</v>
      </c>
      <c r="L650" s="176">
        <v>21</v>
      </c>
      <c r="M650" s="176">
        <f>G650*(1+L650/100)</f>
        <v>0</v>
      </c>
      <c r="N650" s="176">
        <v>2.7999999999999998E-4</v>
      </c>
      <c r="O650" s="176">
        <f>ROUND(E650*N650,2)</f>
        <v>0</v>
      </c>
      <c r="P650" s="176">
        <v>0</v>
      </c>
      <c r="Q650" s="176">
        <f>ROUND(E650*P650,2)</f>
        <v>0</v>
      </c>
      <c r="R650" s="176" t="s">
        <v>658</v>
      </c>
      <c r="S650" s="176" t="s">
        <v>128</v>
      </c>
      <c r="T650" s="177" t="s">
        <v>128</v>
      </c>
      <c r="U650" s="158">
        <v>3.528</v>
      </c>
      <c r="V650" s="158">
        <f>ROUND(E650*U650,2)</f>
        <v>7.06</v>
      </c>
      <c r="W650" s="158"/>
      <c r="X650" s="158" t="s">
        <v>129</v>
      </c>
      <c r="Y650" s="148"/>
      <c r="Z650" s="148"/>
      <c r="AA650" s="148"/>
      <c r="AB650" s="148"/>
      <c r="AC650" s="148"/>
      <c r="AD650" s="148"/>
      <c r="AE650" s="148"/>
      <c r="AF650" s="148"/>
      <c r="AG650" s="148" t="s">
        <v>130</v>
      </c>
      <c r="AH650" s="148"/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</row>
    <row r="651" spans="1:60" outlineLevel="1" x14ac:dyDescent="0.2">
      <c r="A651" s="155"/>
      <c r="B651" s="156"/>
      <c r="C651" s="190" t="s">
        <v>668</v>
      </c>
      <c r="D651" s="160"/>
      <c r="E651" s="161">
        <v>2</v>
      </c>
      <c r="F651" s="158"/>
      <c r="G651" s="158"/>
      <c r="H651" s="158"/>
      <c r="I651" s="158"/>
      <c r="J651" s="158"/>
      <c r="K651" s="158"/>
      <c r="L651" s="158"/>
      <c r="M651" s="158"/>
      <c r="N651" s="158"/>
      <c r="O651" s="158"/>
      <c r="P651" s="158"/>
      <c r="Q651" s="158"/>
      <c r="R651" s="158"/>
      <c r="S651" s="158"/>
      <c r="T651" s="158"/>
      <c r="U651" s="158"/>
      <c r="V651" s="158"/>
      <c r="W651" s="158"/>
      <c r="X651" s="158"/>
      <c r="Y651" s="148"/>
      <c r="Z651" s="148"/>
      <c r="AA651" s="148"/>
      <c r="AB651" s="148"/>
      <c r="AC651" s="148"/>
      <c r="AD651" s="148"/>
      <c r="AE651" s="148"/>
      <c r="AF651" s="148"/>
      <c r="AG651" s="148" t="s">
        <v>132</v>
      </c>
      <c r="AH651" s="148">
        <v>0</v>
      </c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outlineLevel="1" x14ac:dyDescent="0.2">
      <c r="A652" s="171">
        <v>115</v>
      </c>
      <c r="B652" s="172" t="s">
        <v>669</v>
      </c>
      <c r="C652" s="189" t="s">
        <v>670</v>
      </c>
      <c r="D652" s="173" t="s">
        <v>258</v>
      </c>
      <c r="E652" s="174">
        <v>2</v>
      </c>
      <c r="F652" s="175"/>
      <c r="G652" s="176">
        <f>ROUND(E652*F652,2)</f>
        <v>0</v>
      </c>
      <c r="H652" s="175"/>
      <c r="I652" s="176">
        <f>ROUND(E652*H652,2)</f>
        <v>0</v>
      </c>
      <c r="J652" s="175"/>
      <c r="K652" s="176">
        <f>ROUND(E652*J652,2)</f>
        <v>0</v>
      </c>
      <c r="L652" s="176">
        <v>21</v>
      </c>
      <c r="M652" s="176">
        <f>G652*(1+L652/100)</f>
        <v>0</v>
      </c>
      <c r="N652" s="176">
        <v>2.7999999999999998E-4</v>
      </c>
      <c r="O652" s="176">
        <f>ROUND(E652*N652,2)</f>
        <v>0</v>
      </c>
      <c r="P652" s="176">
        <v>0</v>
      </c>
      <c r="Q652" s="176">
        <f>ROUND(E652*P652,2)</f>
        <v>0</v>
      </c>
      <c r="R652" s="176" t="s">
        <v>658</v>
      </c>
      <c r="S652" s="176" t="s">
        <v>128</v>
      </c>
      <c r="T652" s="177" t="s">
        <v>128</v>
      </c>
      <c r="U652" s="158">
        <v>0.72799999999999998</v>
      </c>
      <c r="V652" s="158">
        <f>ROUND(E652*U652,2)</f>
        <v>1.46</v>
      </c>
      <c r="W652" s="158"/>
      <c r="X652" s="158" t="s">
        <v>129</v>
      </c>
      <c r="Y652" s="148"/>
      <c r="Z652" s="148"/>
      <c r="AA652" s="148"/>
      <c r="AB652" s="148"/>
      <c r="AC652" s="148"/>
      <c r="AD652" s="148"/>
      <c r="AE652" s="148"/>
      <c r="AF652" s="148"/>
      <c r="AG652" s="148" t="s">
        <v>130</v>
      </c>
      <c r="AH652" s="148"/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</row>
    <row r="653" spans="1:60" outlineLevel="1" x14ac:dyDescent="0.2">
      <c r="A653" s="155"/>
      <c r="B653" s="156"/>
      <c r="C653" s="190" t="s">
        <v>668</v>
      </c>
      <c r="D653" s="160"/>
      <c r="E653" s="161">
        <v>2</v>
      </c>
      <c r="F653" s="158"/>
      <c r="G653" s="158"/>
      <c r="H653" s="158"/>
      <c r="I653" s="158"/>
      <c r="J653" s="158"/>
      <c r="K653" s="158"/>
      <c r="L653" s="158"/>
      <c r="M653" s="158"/>
      <c r="N653" s="158"/>
      <c r="O653" s="158"/>
      <c r="P653" s="158"/>
      <c r="Q653" s="158"/>
      <c r="R653" s="158"/>
      <c r="S653" s="158"/>
      <c r="T653" s="158"/>
      <c r="U653" s="158"/>
      <c r="V653" s="158"/>
      <c r="W653" s="158"/>
      <c r="X653" s="158"/>
      <c r="Y653" s="148"/>
      <c r="Z653" s="148"/>
      <c r="AA653" s="148"/>
      <c r="AB653" s="148"/>
      <c r="AC653" s="148"/>
      <c r="AD653" s="148"/>
      <c r="AE653" s="148"/>
      <c r="AF653" s="148"/>
      <c r="AG653" s="148" t="s">
        <v>132</v>
      </c>
      <c r="AH653" s="148">
        <v>0</v>
      </c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48"/>
      <c r="BB653" s="148"/>
      <c r="BC653" s="148"/>
      <c r="BD653" s="148"/>
      <c r="BE653" s="148"/>
      <c r="BF653" s="148"/>
      <c r="BG653" s="148"/>
      <c r="BH653" s="148"/>
    </row>
    <row r="654" spans="1:60" ht="22.5" outlineLevel="1" x14ac:dyDescent="0.2">
      <c r="A654" s="171">
        <v>116</v>
      </c>
      <c r="B654" s="172" t="s">
        <v>671</v>
      </c>
      <c r="C654" s="189" t="s">
        <v>672</v>
      </c>
      <c r="D654" s="173" t="s">
        <v>258</v>
      </c>
      <c r="E654" s="174">
        <v>11</v>
      </c>
      <c r="F654" s="175"/>
      <c r="G654" s="176">
        <f>ROUND(E654*F654,2)</f>
        <v>0</v>
      </c>
      <c r="H654" s="175"/>
      <c r="I654" s="176">
        <f>ROUND(E654*H654,2)</f>
        <v>0</v>
      </c>
      <c r="J654" s="175"/>
      <c r="K654" s="176">
        <f>ROUND(E654*J654,2)</f>
        <v>0</v>
      </c>
      <c r="L654" s="176">
        <v>21</v>
      </c>
      <c r="M654" s="176">
        <f>G654*(1+L654/100)</f>
        <v>0</v>
      </c>
      <c r="N654" s="176">
        <v>2.0000000000000002E-5</v>
      </c>
      <c r="O654" s="176">
        <f>ROUND(E654*N654,2)</f>
        <v>0</v>
      </c>
      <c r="P654" s="176">
        <v>0</v>
      </c>
      <c r="Q654" s="176">
        <f>ROUND(E654*P654,2)</f>
        <v>0</v>
      </c>
      <c r="R654" s="176" t="s">
        <v>658</v>
      </c>
      <c r="S654" s="176" t="s">
        <v>128</v>
      </c>
      <c r="T654" s="177" t="s">
        <v>128</v>
      </c>
      <c r="U654" s="158">
        <v>0.74034</v>
      </c>
      <c r="V654" s="158">
        <f>ROUND(E654*U654,2)</f>
        <v>8.14</v>
      </c>
      <c r="W654" s="158"/>
      <c r="X654" s="158" t="s">
        <v>129</v>
      </c>
      <c r="Y654" s="148"/>
      <c r="Z654" s="148"/>
      <c r="AA654" s="148"/>
      <c r="AB654" s="148"/>
      <c r="AC654" s="148"/>
      <c r="AD654" s="148"/>
      <c r="AE654" s="148"/>
      <c r="AF654" s="148"/>
      <c r="AG654" s="148" t="s">
        <v>130</v>
      </c>
      <c r="AH654" s="148"/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1" x14ac:dyDescent="0.2">
      <c r="A655" s="155"/>
      <c r="B655" s="156"/>
      <c r="C655" s="190" t="s">
        <v>673</v>
      </c>
      <c r="D655" s="160"/>
      <c r="E655" s="161">
        <v>11</v>
      </c>
      <c r="F655" s="158"/>
      <c r="G655" s="158"/>
      <c r="H655" s="158"/>
      <c r="I655" s="158"/>
      <c r="J655" s="158"/>
      <c r="K655" s="158"/>
      <c r="L655" s="158"/>
      <c r="M655" s="158"/>
      <c r="N655" s="158"/>
      <c r="O655" s="158"/>
      <c r="P655" s="158"/>
      <c r="Q655" s="158"/>
      <c r="R655" s="158"/>
      <c r="S655" s="158"/>
      <c r="T655" s="158"/>
      <c r="U655" s="158"/>
      <c r="V655" s="158"/>
      <c r="W655" s="158"/>
      <c r="X655" s="158"/>
      <c r="Y655" s="148"/>
      <c r="Z655" s="148"/>
      <c r="AA655" s="148"/>
      <c r="AB655" s="148"/>
      <c r="AC655" s="148"/>
      <c r="AD655" s="148"/>
      <c r="AE655" s="148"/>
      <c r="AF655" s="148"/>
      <c r="AG655" s="148" t="s">
        <v>132</v>
      </c>
      <c r="AH655" s="148">
        <v>0</v>
      </c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1" x14ac:dyDescent="0.2">
      <c r="A656" s="171">
        <v>117</v>
      </c>
      <c r="B656" s="172" t="s">
        <v>674</v>
      </c>
      <c r="C656" s="189" t="s">
        <v>675</v>
      </c>
      <c r="D656" s="173" t="s">
        <v>209</v>
      </c>
      <c r="E656" s="174">
        <v>20.57</v>
      </c>
      <c r="F656" s="175"/>
      <c r="G656" s="176">
        <f>ROUND(E656*F656,2)</f>
        <v>0</v>
      </c>
      <c r="H656" s="175"/>
      <c r="I656" s="176">
        <f>ROUND(E656*H656,2)</f>
        <v>0</v>
      </c>
      <c r="J656" s="175"/>
      <c r="K656" s="176">
        <f>ROUND(E656*J656,2)</f>
        <v>0</v>
      </c>
      <c r="L656" s="176">
        <v>21</v>
      </c>
      <c r="M656" s="176">
        <f>G656*(1+L656/100)</f>
        <v>0</v>
      </c>
      <c r="N656" s="176">
        <v>3.64E-3</v>
      </c>
      <c r="O656" s="176">
        <f>ROUND(E656*N656,2)</f>
        <v>7.0000000000000007E-2</v>
      </c>
      <c r="P656" s="176">
        <v>0</v>
      </c>
      <c r="Q656" s="176">
        <f>ROUND(E656*P656,2)</f>
        <v>0</v>
      </c>
      <c r="R656" s="176" t="s">
        <v>318</v>
      </c>
      <c r="S656" s="176" t="s">
        <v>128</v>
      </c>
      <c r="T656" s="177" t="s">
        <v>128</v>
      </c>
      <c r="U656" s="158">
        <v>0</v>
      </c>
      <c r="V656" s="158">
        <f>ROUND(E656*U656,2)</f>
        <v>0</v>
      </c>
      <c r="W656" s="158"/>
      <c r="X656" s="158" t="s">
        <v>319</v>
      </c>
      <c r="Y656" s="148"/>
      <c r="Z656" s="148"/>
      <c r="AA656" s="148"/>
      <c r="AB656" s="148"/>
      <c r="AC656" s="148"/>
      <c r="AD656" s="148"/>
      <c r="AE656" s="148"/>
      <c r="AF656" s="148"/>
      <c r="AG656" s="148" t="s">
        <v>320</v>
      </c>
      <c r="AH656" s="148"/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outlineLevel="1" x14ac:dyDescent="0.2">
      <c r="A657" s="155"/>
      <c r="B657" s="156"/>
      <c r="C657" s="190" t="s">
        <v>211</v>
      </c>
      <c r="D657" s="160"/>
      <c r="E657" s="161">
        <v>20.57</v>
      </c>
      <c r="F657" s="158"/>
      <c r="G657" s="158"/>
      <c r="H657" s="158"/>
      <c r="I657" s="158"/>
      <c r="J657" s="158"/>
      <c r="K657" s="158"/>
      <c r="L657" s="158"/>
      <c r="M657" s="158"/>
      <c r="N657" s="158"/>
      <c r="O657" s="158"/>
      <c r="P657" s="158"/>
      <c r="Q657" s="158"/>
      <c r="R657" s="158"/>
      <c r="S657" s="158"/>
      <c r="T657" s="158"/>
      <c r="U657" s="158"/>
      <c r="V657" s="158"/>
      <c r="W657" s="158"/>
      <c r="X657" s="158"/>
      <c r="Y657" s="148"/>
      <c r="Z657" s="148"/>
      <c r="AA657" s="148"/>
      <c r="AB657" s="148"/>
      <c r="AC657" s="148"/>
      <c r="AD657" s="148"/>
      <c r="AE657" s="148"/>
      <c r="AF657" s="148"/>
      <c r="AG657" s="148" t="s">
        <v>132</v>
      </c>
      <c r="AH657" s="148">
        <v>0</v>
      </c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ht="67.5" outlineLevel="1" x14ac:dyDescent="0.2">
      <c r="A658" s="171">
        <v>118</v>
      </c>
      <c r="B658" s="172" t="s">
        <v>676</v>
      </c>
      <c r="C658" s="189" t="s">
        <v>677</v>
      </c>
      <c r="D658" s="173" t="s">
        <v>258</v>
      </c>
      <c r="E658" s="174">
        <v>2</v>
      </c>
      <c r="F658" s="175"/>
      <c r="G658" s="176">
        <f>ROUND(E658*F658,2)</f>
        <v>0</v>
      </c>
      <c r="H658" s="175"/>
      <c r="I658" s="176">
        <f>ROUND(E658*H658,2)</f>
        <v>0</v>
      </c>
      <c r="J658" s="175"/>
      <c r="K658" s="176">
        <f>ROUND(E658*J658,2)</f>
        <v>0</v>
      </c>
      <c r="L658" s="176">
        <v>21</v>
      </c>
      <c r="M658" s="176">
        <f>G658*(1+L658/100)</f>
        <v>0</v>
      </c>
      <c r="N658" s="176">
        <v>4.3200000000000002E-2</v>
      </c>
      <c r="O658" s="176">
        <f>ROUND(E658*N658,2)</f>
        <v>0.09</v>
      </c>
      <c r="P658" s="176">
        <v>0</v>
      </c>
      <c r="Q658" s="176">
        <f>ROUND(E658*P658,2)</f>
        <v>0</v>
      </c>
      <c r="R658" s="176" t="s">
        <v>318</v>
      </c>
      <c r="S658" s="176" t="s">
        <v>128</v>
      </c>
      <c r="T658" s="177" t="s">
        <v>128</v>
      </c>
      <c r="U658" s="158">
        <v>0</v>
      </c>
      <c r="V658" s="158">
        <f>ROUND(E658*U658,2)</f>
        <v>0</v>
      </c>
      <c r="W658" s="158"/>
      <c r="X658" s="158" t="s">
        <v>319</v>
      </c>
      <c r="Y658" s="148"/>
      <c r="Z658" s="148"/>
      <c r="AA658" s="148"/>
      <c r="AB658" s="148"/>
      <c r="AC658" s="148"/>
      <c r="AD658" s="148"/>
      <c r="AE658" s="148"/>
      <c r="AF658" s="148"/>
      <c r="AG658" s="148" t="s">
        <v>320</v>
      </c>
      <c r="AH658" s="148"/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1" x14ac:dyDescent="0.2">
      <c r="A659" s="155"/>
      <c r="B659" s="156"/>
      <c r="C659" s="190" t="s">
        <v>668</v>
      </c>
      <c r="D659" s="160"/>
      <c r="E659" s="161">
        <v>2</v>
      </c>
      <c r="F659" s="158"/>
      <c r="G659" s="158"/>
      <c r="H659" s="158"/>
      <c r="I659" s="158"/>
      <c r="J659" s="158"/>
      <c r="K659" s="158"/>
      <c r="L659" s="158"/>
      <c r="M659" s="158"/>
      <c r="N659" s="158"/>
      <c r="O659" s="158"/>
      <c r="P659" s="158"/>
      <c r="Q659" s="158"/>
      <c r="R659" s="158"/>
      <c r="S659" s="158"/>
      <c r="T659" s="158"/>
      <c r="U659" s="158"/>
      <c r="V659" s="158"/>
      <c r="W659" s="158"/>
      <c r="X659" s="158"/>
      <c r="Y659" s="148"/>
      <c r="Z659" s="148"/>
      <c r="AA659" s="148"/>
      <c r="AB659" s="148"/>
      <c r="AC659" s="148"/>
      <c r="AD659" s="148"/>
      <c r="AE659" s="148"/>
      <c r="AF659" s="148"/>
      <c r="AG659" s="148" t="s">
        <v>132</v>
      </c>
      <c r="AH659" s="148">
        <v>0</v>
      </c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outlineLevel="1" x14ac:dyDescent="0.2">
      <c r="A660" s="171">
        <v>119</v>
      </c>
      <c r="B660" s="172" t="s">
        <v>678</v>
      </c>
      <c r="C660" s="189" t="s">
        <v>679</v>
      </c>
      <c r="D660" s="173" t="s">
        <v>258</v>
      </c>
      <c r="E660" s="174">
        <v>2</v>
      </c>
      <c r="F660" s="175"/>
      <c r="G660" s="176">
        <f>ROUND(E660*F660,2)</f>
        <v>0</v>
      </c>
      <c r="H660" s="175"/>
      <c r="I660" s="176">
        <f>ROUND(E660*H660,2)</f>
        <v>0</v>
      </c>
      <c r="J660" s="175"/>
      <c r="K660" s="176">
        <f>ROUND(E660*J660,2)</f>
        <v>0</v>
      </c>
      <c r="L660" s="176">
        <v>21</v>
      </c>
      <c r="M660" s="176">
        <f>G660*(1+L660/100)</f>
        <v>0</v>
      </c>
      <c r="N660" s="176">
        <v>4.4099999999999999E-3</v>
      </c>
      <c r="O660" s="176">
        <f>ROUND(E660*N660,2)</f>
        <v>0.01</v>
      </c>
      <c r="P660" s="176">
        <v>0</v>
      </c>
      <c r="Q660" s="176">
        <f>ROUND(E660*P660,2)</f>
        <v>0</v>
      </c>
      <c r="R660" s="176" t="s">
        <v>318</v>
      </c>
      <c r="S660" s="176" t="s">
        <v>128</v>
      </c>
      <c r="T660" s="177" t="s">
        <v>128</v>
      </c>
      <c r="U660" s="158">
        <v>0</v>
      </c>
      <c r="V660" s="158">
        <f>ROUND(E660*U660,2)</f>
        <v>0</v>
      </c>
      <c r="W660" s="158"/>
      <c r="X660" s="158" t="s">
        <v>319</v>
      </c>
      <c r="Y660" s="148"/>
      <c r="Z660" s="148"/>
      <c r="AA660" s="148"/>
      <c r="AB660" s="148"/>
      <c r="AC660" s="148"/>
      <c r="AD660" s="148"/>
      <c r="AE660" s="148"/>
      <c r="AF660" s="148"/>
      <c r="AG660" s="148" t="s">
        <v>320</v>
      </c>
      <c r="AH660" s="148"/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outlineLevel="1" x14ac:dyDescent="0.2">
      <c r="A661" s="155"/>
      <c r="B661" s="156"/>
      <c r="C661" s="190" t="s">
        <v>668</v>
      </c>
      <c r="D661" s="160"/>
      <c r="E661" s="161">
        <v>2</v>
      </c>
      <c r="F661" s="158"/>
      <c r="G661" s="158"/>
      <c r="H661" s="158"/>
      <c r="I661" s="158"/>
      <c r="J661" s="158"/>
      <c r="K661" s="158"/>
      <c r="L661" s="158"/>
      <c r="M661" s="158"/>
      <c r="N661" s="158"/>
      <c r="O661" s="158"/>
      <c r="P661" s="158"/>
      <c r="Q661" s="158"/>
      <c r="R661" s="158"/>
      <c r="S661" s="158"/>
      <c r="T661" s="158"/>
      <c r="U661" s="158"/>
      <c r="V661" s="158"/>
      <c r="W661" s="158"/>
      <c r="X661" s="158"/>
      <c r="Y661" s="148"/>
      <c r="Z661" s="148"/>
      <c r="AA661" s="148"/>
      <c r="AB661" s="148"/>
      <c r="AC661" s="148"/>
      <c r="AD661" s="148"/>
      <c r="AE661" s="148"/>
      <c r="AF661" s="148"/>
      <c r="AG661" s="148" t="s">
        <v>132</v>
      </c>
      <c r="AH661" s="148">
        <v>0</v>
      </c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</row>
    <row r="662" spans="1:60" outlineLevel="1" x14ac:dyDescent="0.2">
      <c r="A662" s="155">
        <v>120</v>
      </c>
      <c r="B662" s="156" t="s">
        <v>680</v>
      </c>
      <c r="C662" s="192" t="s">
        <v>681</v>
      </c>
      <c r="D662" s="157" t="s">
        <v>0</v>
      </c>
      <c r="E662" s="178"/>
      <c r="F662" s="159"/>
      <c r="G662" s="158">
        <f>ROUND(E662*F662,2)</f>
        <v>0</v>
      </c>
      <c r="H662" s="159"/>
      <c r="I662" s="158">
        <f>ROUND(E662*H662,2)</f>
        <v>0</v>
      </c>
      <c r="J662" s="159"/>
      <c r="K662" s="158">
        <f>ROUND(E662*J662,2)</f>
        <v>0</v>
      </c>
      <c r="L662" s="158">
        <v>21</v>
      </c>
      <c r="M662" s="158">
        <f>G662*(1+L662/100)</f>
        <v>0</v>
      </c>
      <c r="N662" s="158">
        <v>0</v>
      </c>
      <c r="O662" s="158">
        <f>ROUND(E662*N662,2)</f>
        <v>0</v>
      </c>
      <c r="P662" s="158">
        <v>0</v>
      </c>
      <c r="Q662" s="158">
        <f>ROUND(E662*P662,2)</f>
        <v>0</v>
      </c>
      <c r="R662" s="158" t="s">
        <v>658</v>
      </c>
      <c r="S662" s="158" t="s">
        <v>128</v>
      </c>
      <c r="T662" s="158" t="s">
        <v>128</v>
      </c>
      <c r="U662" s="158">
        <v>0</v>
      </c>
      <c r="V662" s="158">
        <f>ROUND(E662*U662,2)</f>
        <v>0</v>
      </c>
      <c r="W662" s="158"/>
      <c r="X662" s="158" t="s">
        <v>218</v>
      </c>
      <c r="Y662" s="148"/>
      <c r="Z662" s="148"/>
      <c r="AA662" s="148"/>
      <c r="AB662" s="148"/>
      <c r="AC662" s="148"/>
      <c r="AD662" s="148"/>
      <c r="AE662" s="148"/>
      <c r="AF662" s="148"/>
      <c r="AG662" s="148" t="s">
        <v>219</v>
      </c>
      <c r="AH662" s="148"/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</row>
    <row r="663" spans="1:60" outlineLevel="1" x14ac:dyDescent="0.2">
      <c r="A663" s="155"/>
      <c r="B663" s="156"/>
      <c r="C663" s="258" t="s">
        <v>358</v>
      </c>
      <c r="D663" s="259"/>
      <c r="E663" s="259"/>
      <c r="F663" s="259"/>
      <c r="G663" s="259"/>
      <c r="H663" s="158"/>
      <c r="I663" s="158"/>
      <c r="J663" s="158"/>
      <c r="K663" s="158"/>
      <c r="L663" s="158"/>
      <c r="M663" s="158"/>
      <c r="N663" s="158"/>
      <c r="O663" s="158"/>
      <c r="P663" s="158"/>
      <c r="Q663" s="158"/>
      <c r="R663" s="158"/>
      <c r="S663" s="158"/>
      <c r="T663" s="158"/>
      <c r="U663" s="158"/>
      <c r="V663" s="158"/>
      <c r="W663" s="158"/>
      <c r="X663" s="158"/>
      <c r="Y663" s="148"/>
      <c r="Z663" s="148"/>
      <c r="AA663" s="148"/>
      <c r="AB663" s="148"/>
      <c r="AC663" s="148"/>
      <c r="AD663" s="148"/>
      <c r="AE663" s="148"/>
      <c r="AF663" s="148"/>
      <c r="AG663" s="148" t="s">
        <v>175</v>
      </c>
      <c r="AH663" s="148"/>
      <c r="AI663" s="148"/>
      <c r="AJ663" s="148"/>
      <c r="AK663" s="148"/>
      <c r="AL663" s="148"/>
      <c r="AM663" s="148"/>
      <c r="AN663" s="148"/>
      <c r="AO663" s="148"/>
      <c r="AP663" s="148"/>
      <c r="AQ663" s="148"/>
      <c r="AR663" s="148"/>
      <c r="AS663" s="148"/>
      <c r="AT663" s="148"/>
      <c r="AU663" s="148"/>
      <c r="AV663" s="148"/>
      <c r="AW663" s="148"/>
      <c r="AX663" s="148"/>
      <c r="AY663" s="148"/>
      <c r="AZ663" s="148"/>
      <c r="BA663" s="148"/>
      <c r="BB663" s="148"/>
      <c r="BC663" s="148"/>
      <c r="BD663" s="148"/>
      <c r="BE663" s="148"/>
      <c r="BF663" s="148"/>
      <c r="BG663" s="148"/>
      <c r="BH663" s="148"/>
    </row>
    <row r="664" spans="1:60" x14ac:dyDescent="0.2">
      <c r="A664" s="165" t="s">
        <v>122</v>
      </c>
      <c r="B664" s="166" t="s">
        <v>85</v>
      </c>
      <c r="C664" s="188" t="s">
        <v>86</v>
      </c>
      <c r="D664" s="167"/>
      <c r="E664" s="168"/>
      <c r="F664" s="169"/>
      <c r="G664" s="169">
        <f>SUMIF(AG665:AG688,"&lt;&gt;NOR",G665:G688)</f>
        <v>0</v>
      </c>
      <c r="H664" s="169"/>
      <c r="I664" s="169">
        <f>SUM(I665:I688)</f>
        <v>0</v>
      </c>
      <c r="J664" s="169"/>
      <c r="K664" s="169">
        <f>SUM(K665:K688)</f>
        <v>0</v>
      </c>
      <c r="L664" s="169"/>
      <c r="M664" s="169">
        <f>SUM(M665:M688)</f>
        <v>0</v>
      </c>
      <c r="N664" s="169"/>
      <c r="O664" s="169">
        <f>SUM(O665:O688)</f>
        <v>0.37</v>
      </c>
      <c r="P664" s="169"/>
      <c r="Q664" s="169">
        <f>SUM(Q665:Q688)</f>
        <v>0</v>
      </c>
      <c r="R664" s="169"/>
      <c r="S664" s="169"/>
      <c r="T664" s="170"/>
      <c r="U664" s="164"/>
      <c r="V664" s="164">
        <f>SUM(V665:V688)</f>
        <v>147.4</v>
      </c>
      <c r="W664" s="164"/>
      <c r="X664" s="164"/>
      <c r="AG664" t="s">
        <v>123</v>
      </c>
    </row>
    <row r="665" spans="1:60" outlineLevel="1" x14ac:dyDescent="0.2">
      <c r="A665" s="171">
        <v>121</v>
      </c>
      <c r="B665" s="172" t="s">
        <v>682</v>
      </c>
      <c r="C665" s="189" t="s">
        <v>683</v>
      </c>
      <c r="D665" s="173" t="s">
        <v>126</v>
      </c>
      <c r="E665" s="174">
        <v>13.5</v>
      </c>
      <c r="F665" s="175"/>
      <c r="G665" s="176">
        <f>ROUND(E665*F665,2)</f>
        <v>0</v>
      </c>
      <c r="H665" s="175"/>
      <c r="I665" s="176">
        <f>ROUND(E665*H665,2)</f>
        <v>0</v>
      </c>
      <c r="J665" s="175"/>
      <c r="K665" s="176">
        <f>ROUND(E665*J665,2)</f>
        <v>0</v>
      </c>
      <c r="L665" s="176">
        <v>21</v>
      </c>
      <c r="M665" s="176">
        <f>G665*(1+L665/100)</f>
        <v>0</v>
      </c>
      <c r="N665" s="176">
        <v>1.0000000000000001E-5</v>
      </c>
      <c r="O665" s="176">
        <f>ROUND(E665*N665,2)</f>
        <v>0</v>
      </c>
      <c r="P665" s="176">
        <v>0</v>
      </c>
      <c r="Q665" s="176">
        <f>ROUND(E665*P665,2)</f>
        <v>0</v>
      </c>
      <c r="R665" s="176" t="s">
        <v>684</v>
      </c>
      <c r="S665" s="176" t="s">
        <v>128</v>
      </c>
      <c r="T665" s="177" t="s">
        <v>128</v>
      </c>
      <c r="U665" s="158">
        <v>7.1999999999999995E-2</v>
      </c>
      <c r="V665" s="158">
        <f>ROUND(E665*U665,2)</f>
        <v>0.97</v>
      </c>
      <c r="W665" s="158"/>
      <c r="X665" s="158" t="s">
        <v>129</v>
      </c>
      <c r="Y665" s="148"/>
      <c r="Z665" s="148"/>
      <c r="AA665" s="148"/>
      <c r="AB665" s="148"/>
      <c r="AC665" s="148"/>
      <c r="AD665" s="148"/>
      <c r="AE665" s="148"/>
      <c r="AF665" s="148"/>
      <c r="AG665" s="148" t="s">
        <v>130</v>
      </c>
      <c r="AH665" s="148"/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outlineLevel="1" x14ac:dyDescent="0.2">
      <c r="A666" s="155"/>
      <c r="B666" s="156"/>
      <c r="C666" s="190" t="s">
        <v>685</v>
      </c>
      <c r="D666" s="160"/>
      <c r="E666" s="161"/>
      <c r="F666" s="158"/>
      <c r="G666" s="158"/>
      <c r="H666" s="158"/>
      <c r="I666" s="158"/>
      <c r="J666" s="158"/>
      <c r="K666" s="158"/>
      <c r="L666" s="158"/>
      <c r="M666" s="158"/>
      <c r="N666" s="158"/>
      <c r="O666" s="158"/>
      <c r="P666" s="158"/>
      <c r="Q666" s="158"/>
      <c r="R666" s="158"/>
      <c r="S666" s="158"/>
      <c r="T666" s="158"/>
      <c r="U666" s="158"/>
      <c r="V666" s="158"/>
      <c r="W666" s="158"/>
      <c r="X666" s="158"/>
      <c r="Y666" s="148"/>
      <c r="Z666" s="148"/>
      <c r="AA666" s="148"/>
      <c r="AB666" s="148"/>
      <c r="AC666" s="148"/>
      <c r="AD666" s="148"/>
      <c r="AE666" s="148"/>
      <c r="AF666" s="148"/>
      <c r="AG666" s="148" t="s">
        <v>132</v>
      </c>
      <c r="AH666" s="148">
        <v>0</v>
      </c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</row>
    <row r="667" spans="1:60" outlineLevel="1" x14ac:dyDescent="0.2">
      <c r="A667" s="155"/>
      <c r="B667" s="156"/>
      <c r="C667" s="190" t="s">
        <v>392</v>
      </c>
      <c r="D667" s="160"/>
      <c r="E667" s="161">
        <v>11.25</v>
      </c>
      <c r="F667" s="158"/>
      <c r="G667" s="158"/>
      <c r="H667" s="158"/>
      <c r="I667" s="158"/>
      <c r="J667" s="158"/>
      <c r="K667" s="158"/>
      <c r="L667" s="158"/>
      <c r="M667" s="158"/>
      <c r="N667" s="158"/>
      <c r="O667" s="158"/>
      <c r="P667" s="158"/>
      <c r="Q667" s="158"/>
      <c r="R667" s="158"/>
      <c r="S667" s="158"/>
      <c r="T667" s="158"/>
      <c r="U667" s="158"/>
      <c r="V667" s="158"/>
      <c r="W667" s="158"/>
      <c r="X667" s="158"/>
      <c r="Y667" s="148"/>
      <c r="Z667" s="148"/>
      <c r="AA667" s="148"/>
      <c r="AB667" s="148"/>
      <c r="AC667" s="148"/>
      <c r="AD667" s="148"/>
      <c r="AE667" s="148"/>
      <c r="AF667" s="148"/>
      <c r="AG667" s="148" t="s">
        <v>132</v>
      </c>
      <c r="AH667" s="148">
        <v>0</v>
      </c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outlineLevel="1" x14ac:dyDescent="0.2">
      <c r="A668" s="155"/>
      <c r="B668" s="156"/>
      <c r="C668" s="190" t="s">
        <v>393</v>
      </c>
      <c r="D668" s="160"/>
      <c r="E668" s="161">
        <v>2.25</v>
      </c>
      <c r="F668" s="158"/>
      <c r="G668" s="158"/>
      <c r="H668" s="158"/>
      <c r="I668" s="158"/>
      <c r="J668" s="158"/>
      <c r="K668" s="158"/>
      <c r="L668" s="158"/>
      <c r="M668" s="158"/>
      <c r="N668" s="158"/>
      <c r="O668" s="158"/>
      <c r="P668" s="158"/>
      <c r="Q668" s="158"/>
      <c r="R668" s="158"/>
      <c r="S668" s="158"/>
      <c r="T668" s="158"/>
      <c r="U668" s="158"/>
      <c r="V668" s="158"/>
      <c r="W668" s="158"/>
      <c r="X668" s="158"/>
      <c r="Y668" s="148"/>
      <c r="Z668" s="148"/>
      <c r="AA668" s="148"/>
      <c r="AB668" s="148"/>
      <c r="AC668" s="148"/>
      <c r="AD668" s="148"/>
      <c r="AE668" s="148"/>
      <c r="AF668" s="148"/>
      <c r="AG668" s="148" t="s">
        <v>132</v>
      </c>
      <c r="AH668" s="148">
        <v>0</v>
      </c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</row>
    <row r="669" spans="1:60" ht="22.5" outlineLevel="1" x14ac:dyDescent="0.2">
      <c r="A669" s="171">
        <v>122</v>
      </c>
      <c r="B669" s="172" t="s">
        <v>686</v>
      </c>
      <c r="C669" s="189" t="s">
        <v>687</v>
      </c>
      <c r="D669" s="173" t="s">
        <v>126</v>
      </c>
      <c r="E669" s="174">
        <v>2.25</v>
      </c>
      <c r="F669" s="175"/>
      <c r="G669" s="176">
        <f>ROUND(E669*F669,2)</f>
        <v>0</v>
      </c>
      <c r="H669" s="175"/>
      <c r="I669" s="176">
        <f>ROUND(E669*H669,2)</f>
        <v>0</v>
      </c>
      <c r="J669" s="175"/>
      <c r="K669" s="176">
        <f>ROUND(E669*J669,2)</f>
        <v>0</v>
      </c>
      <c r="L669" s="176">
        <v>21</v>
      </c>
      <c r="M669" s="176">
        <f>G669*(1+L669/100)</f>
        <v>0</v>
      </c>
      <c r="N669" s="176">
        <v>4.2000000000000002E-4</v>
      </c>
      <c r="O669" s="176">
        <f>ROUND(E669*N669,2)</f>
        <v>0</v>
      </c>
      <c r="P669" s="176">
        <v>0</v>
      </c>
      <c r="Q669" s="176">
        <f>ROUND(E669*P669,2)</f>
        <v>0</v>
      </c>
      <c r="R669" s="176" t="s">
        <v>684</v>
      </c>
      <c r="S669" s="176" t="s">
        <v>128</v>
      </c>
      <c r="T669" s="177" t="s">
        <v>128</v>
      </c>
      <c r="U669" s="158">
        <v>0.217</v>
      </c>
      <c r="V669" s="158">
        <f>ROUND(E669*U669,2)</f>
        <v>0.49</v>
      </c>
      <c r="W669" s="158"/>
      <c r="X669" s="158" t="s">
        <v>129</v>
      </c>
      <c r="Y669" s="148"/>
      <c r="Z669" s="148"/>
      <c r="AA669" s="148"/>
      <c r="AB669" s="148"/>
      <c r="AC669" s="148"/>
      <c r="AD669" s="148"/>
      <c r="AE669" s="148"/>
      <c r="AF669" s="148"/>
      <c r="AG669" s="148" t="s">
        <v>130</v>
      </c>
      <c r="AH669" s="148"/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</row>
    <row r="670" spans="1:60" outlineLevel="1" x14ac:dyDescent="0.2">
      <c r="A670" s="155"/>
      <c r="B670" s="156"/>
      <c r="C670" s="190" t="s">
        <v>393</v>
      </c>
      <c r="D670" s="160"/>
      <c r="E670" s="161">
        <v>2.25</v>
      </c>
      <c r="F670" s="158"/>
      <c r="G670" s="158"/>
      <c r="H670" s="158"/>
      <c r="I670" s="158"/>
      <c r="J670" s="158"/>
      <c r="K670" s="158"/>
      <c r="L670" s="158"/>
      <c r="M670" s="158"/>
      <c r="N670" s="158"/>
      <c r="O670" s="158"/>
      <c r="P670" s="158"/>
      <c r="Q670" s="158"/>
      <c r="R670" s="158"/>
      <c r="S670" s="158"/>
      <c r="T670" s="158"/>
      <c r="U670" s="158"/>
      <c r="V670" s="158"/>
      <c r="W670" s="158"/>
      <c r="X670" s="158"/>
      <c r="Y670" s="148"/>
      <c r="Z670" s="148"/>
      <c r="AA670" s="148"/>
      <c r="AB670" s="148"/>
      <c r="AC670" s="148"/>
      <c r="AD670" s="148"/>
      <c r="AE670" s="148"/>
      <c r="AF670" s="148"/>
      <c r="AG670" s="148" t="s">
        <v>132</v>
      </c>
      <c r="AH670" s="148">
        <v>0</v>
      </c>
      <c r="AI670" s="148"/>
      <c r="AJ670" s="148"/>
      <c r="AK670" s="148"/>
      <c r="AL670" s="148"/>
      <c r="AM670" s="148"/>
      <c r="AN670" s="148"/>
      <c r="AO670" s="148"/>
      <c r="AP670" s="148"/>
      <c r="AQ670" s="148"/>
      <c r="AR670" s="148"/>
      <c r="AS670" s="148"/>
      <c r="AT670" s="148"/>
      <c r="AU670" s="148"/>
      <c r="AV670" s="148"/>
      <c r="AW670" s="148"/>
      <c r="AX670" s="148"/>
      <c r="AY670" s="148"/>
      <c r="AZ670" s="148"/>
      <c r="BA670" s="148"/>
      <c r="BB670" s="148"/>
      <c r="BC670" s="148"/>
      <c r="BD670" s="148"/>
      <c r="BE670" s="148"/>
      <c r="BF670" s="148"/>
      <c r="BG670" s="148"/>
      <c r="BH670" s="148"/>
    </row>
    <row r="671" spans="1:60" ht="22.5" outlineLevel="1" x14ac:dyDescent="0.2">
      <c r="A671" s="171">
        <v>123</v>
      </c>
      <c r="B671" s="172" t="s">
        <v>688</v>
      </c>
      <c r="C671" s="189" t="s">
        <v>689</v>
      </c>
      <c r="D671" s="173" t="s">
        <v>126</v>
      </c>
      <c r="E671" s="174">
        <v>11.25</v>
      </c>
      <c r="F671" s="175"/>
      <c r="G671" s="176">
        <f>ROUND(E671*F671,2)</f>
        <v>0</v>
      </c>
      <c r="H671" s="175"/>
      <c r="I671" s="176">
        <f>ROUND(E671*H671,2)</f>
        <v>0</v>
      </c>
      <c r="J671" s="175"/>
      <c r="K671" s="176">
        <f>ROUND(E671*J671,2)</f>
        <v>0</v>
      </c>
      <c r="L671" s="176">
        <v>21</v>
      </c>
      <c r="M671" s="176">
        <f>G671*(1+L671/100)</f>
        <v>0</v>
      </c>
      <c r="N671" s="176">
        <v>8.0999999999999996E-4</v>
      </c>
      <c r="O671" s="176">
        <f>ROUND(E671*N671,2)</f>
        <v>0.01</v>
      </c>
      <c r="P671" s="176">
        <v>0</v>
      </c>
      <c r="Q671" s="176">
        <f>ROUND(E671*P671,2)</f>
        <v>0</v>
      </c>
      <c r="R671" s="176" t="s">
        <v>684</v>
      </c>
      <c r="S671" s="176" t="s">
        <v>128</v>
      </c>
      <c r="T671" s="177" t="s">
        <v>128</v>
      </c>
      <c r="U671" s="158">
        <v>0.40699999999999997</v>
      </c>
      <c r="V671" s="158">
        <f>ROUND(E671*U671,2)</f>
        <v>4.58</v>
      </c>
      <c r="W671" s="158"/>
      <c r="X671" s="158" t="s">
        <v>129</v>
      </c>
      <c r="Y671" s="148"/>
      <c r="Z671" s="148"/>
      <c r="AA671" s="148"/>
      <c r="AB671" s="148"/>
      <c r="AC671" s="148"/>
      <c r="AD671" s="148"/>
      <c r="AE671" s="148"/>
      <c r="AF671" s="148"/>
      <c r="AG671" s="148" t="s">
        <v>130</v>
      </c>
      <c r="AH671" s="148"/>
      <c r="AI671" s="148"/>
      <c r="AJ671" s="148"/>
      <c r="AK671" s="148"/>
      <c r="AL671" s="148"/>
      <c r="AM671" s="148"/>
      <c r="AN671" s="148"/>
      <c r="AO671" s="148"/>
      <c r="AP671" s="148"/>
      <c r="AQ671" s="148"/>
      <c r="AR671" s="148"/>
      <c r="AS671" s="148"/>
      <c r="AT671" s="148"/>
      <c r="AU671" s="148"/>
      <c r="AV671" s="148"/>
      <c r="AW671" s="148"/>
      <c r="AX671" s="148"/>
      <c r="AY671" s="148"/>
      <c r="AZ671" s="148"/>
      <c r="BA671" s="148"/>
      <c r="BB671" s="148"/>
      <c r="BC671" s="148"/>
      <c r="BD671" s="148"/>
      <c r="BE671" s="148"/>
      <c r="BF671" s="148"/>
      <c r="BG671" s="148"/>
      <c r="BH671" s="148"/>
    </row>
    <row r="672" spans="1:60" outlineLevel="1" x14ac:dyDescent="0.2">
      <c r="A672" s="155"/>
      <c r="B672" s="156"/>
      <c r="C672" s="190" t="s">
        <v>392</v>
      </c>
      <c r="D672" s="160"/>
      <c r="E672" s="161">
        <v>11.25</v>
      </c>
      <c r="F672" s="158"/>
      <c r="G672" s="158"/>
      <c r="H672" s="158"/>
      <c r="I672" s="158"/>
      <c r="J672" s="158"/>
      <c r="K672" s="158"/>
      <c r="L672" s="158"/>
      <c r="M672" s="158"/>
      <c r="N672" s="158"/>
      <c r="O672" s="158"/>
      <c r="P672" s="158"/>
      <c r="Q672" s="158"/>
      <c r="R672" s="158"/>
      <c r="S672" s="158"/>
      <c r="T672" s="158"/>
      <c r="U672" s="158"/>
      <c r="V672" s="158"/>
      <c r="W672" s="158"/>
      <c r="X672" s="158"/>
      <c r="Y672" s="148"/>
      <c r="Z672" s="148"/>
      <c r="AA672" s="148"/>
      <c r="AB672" s="148"/>
      <c r="AC672" s="148"/>
      <c r="AD672" s="148"/>
      <c r="AE672" s="148"/>
      <c r="AF672" s="148"/>
      <c r="AG672" s="148" t="s">
        <v>132</v>
      </c>
      <c r="AH672" s="148">
        <v>0</v>
      </c>
      <c r="AI672" s="148"/>
      <c r="AJ672" s="148"/>
      <c r="AK672" s="148"/>
      <c r="AL672" s="148"/>
      <c r="AM672" s="148"/>
      <c r="AN672" s="148"/>
      <c r="AO672" s="148"/>
      <c r="AP672" s="148"/>
      <c r="AQ672" s="148"/>
      <c r="AR672" s="148"/>
      <c r="AS672" s="148"/>
      <c r="AT672" s="148"/>
      <c r="AU672" s="148"/>
      <c r="AV672" s="148"/>
      <c r="AW672" s="148"/>
      <c r="AX672" s="148"/>
      <c r="AY672" s="148"/>
      <c r="AZ672" s="148"/>
      <c r="BA672" s="148"/>
      <c r="BB672" s="148"/>
      <c r="BC672" s="148"/>
      <c r="BD672" s="148"/>
      <c r="BE672" s="148"/>
      <c r="BF672" s="148"/>
      <c r="BG672" s="148"/>
      <c r="BH672" s="148"/>
    </row>
    <row r="673" spans="1:60" outlineLevel="1" x14ac:dyDescent="0.2">
      <c r="A673" s="171">
        <v>124</v>
      </c>
      <c r="B673" s="172" t="s">
        <v>690</v>
      </c>
      <c r="C673" s="189" t="s">
        <v>691</v>
      </c>
      <c r="D673" s="173" t="s">
        <v>209</v>
      </c>
      <c r="E673" s="174">
        <v>86.22</v>
      </c>
      <c r="F673" s="175"/>
      <c r="G673" s="176">
        <f>ROUND(E673*F673,2)</f>
        <v>0</v>
      </c>
      <c r="H673" s="175"/>
      <c r="I673" s="176">
        <f>ROUND(E673*H673,2)</f>
        <v>0</v>
      </c>
      <c r="J673" s="175"/>
      <c r="K673" s="176">
        <f>ROUND(E673*J673,2)</f>
        <v>0</v>
      </c>
      <c r="L673" s="176">
        <v>21</v>
      </c>
      <c r="M673" s="176">
        <f>G673*(1+L673/100)</f>
        <v>0</v>
      </c>
      <c r="N673" s="176">
        <v>0</v>
      </c>
      <c r="O673" s="176">
        <f>ROUND(E673*N673,2)</f>
        <v>0</v>
      </c>
      <c r="P673" s="176">
        <v>0</v>
      </c>
      <c r="Q673" s="176">
        <f>ROUND(E673*P673,2)</f>
        <v>0</v>
      </c>
      <c r="R673" s="176" t="s">
        <v>684</v>
      </c>
      <c r="S673" s="176" t="s">
        <v>128</v>
      </c>
      <c r="T673" s="177" t="s">
        <v>128</v>
      </c>
      <c r="U673" s="158">
        <v>8.9999999999999993E-3</v>
      </c>
      <c r="V673" s="158">
        <f>ROUND(E673*U673,2)</f>
        <v>0.78</v>
      </c>
      <c r="W673" s="158"/>
      <c r="X673" s="158" t="s">
        <v>129</v>
      </c>
      <c r="Y673" s="148"/>
      <c r="Z673" s="148"/>
      <c r="AA673" s="148"/>
      <c r="AB673" s="148"/>
      <c r="AC673" s="148"/>
      <c r="AD673" s="148"/>
      <c r="AE673" s="148"/>
      <c r="AF673" s="148"/>
      <c r="AG673" s="148" t="s">
        <v>130</v>
      </c>
      <c r="AH673" s="148"/>
      <c r="AI673" s="148"/>
      <c r="AJ673" s="148"/>
      <c r="AK673" s="148"/>
      <c r="AL673" s="148"/>
      <c r="AM673" s="148"/>
      <c r="AN673" s="148"/>
      <c r="AO673" s="148"/>
      <c r="AP673" s="148"/>
      <c r="AQ673" s="148"/>
      <c r="AR673" s="148"/>
      <c r="AS673" s="148"/>
      <c r="AT673" s="148"/>
      <c r="AU673" s="148"/>
      <c r="AV673" s="148"/>
      <c r="AW673" s="148"/>
      <c r="AX673" s="148"/>
      <c r="AY673" s="148"/>
      <c r="AZ673" s="148"/>
      <c r="BA673" s="148"/>
      <c r="BB673" s="148"/>
      <c r="BC673" s="148"/>
      <c r="BD673" s="148"/>
      <c r="BE673" s="148"/>
      <c r="BF673" s="148"/>
      <c r="BG673" s="148"/>
      <c r="BH673" s="148"/>
    </row>
    <row r="674" spans="1:60" outlineLevel="1" x14ac:dyDescent="0.2">
      <c r="A674" s="155"/>
      <c r="B674" s="156"/>
      <c r="C674" s="190" t="s">
        <v>366</v>
      </c>
      <c r="D674" s="160"/>
      <c r="E674" s="161"/>
      <c r="F674" s="158"/>
      <c r="G674" s="158"/>
      <c r="H674" s="158"/>
      <c r="I674" s="158"/>
      <c r="J674" s="158"/>
      <c r="K674" s="158"/>
      <c r="L674" s="158"/>
      <c r="M674" s="158"/>
      <c r="N674" s="158"/>
      <c r="O674" s="158"/>
      <c r="P674" s="158"/>
      <c r="Q674" s="158"/>
      <c r="R674" s="158"/>
      <c r="S674" s="158"/>
      <c r="T674" s="158"/>
      <c r="U674" s="158"/>
      <c r="V674" s="158"/>
      <c r="W674" s="158"/>
      <c r="X674" s="158"/>
      <c r="Y674" s="148"/>
      <c r="Z674" s="148"/>
      <c r="AA674" s="148"/>
      <c r="AB674" s="148"/>
      <c r="AC674" s="148"/>
      <c r="AD674" s="148"/>
      <c r="AE674" s="148"/>
      <c r="AF674" s="148"/>
      <c r="AG674" s="148" t="s">
        <v>132</v>
      </c>
      <c r="AH674" s="148">
        <v>0</v>
      </c>
      <c r="AI674" s="148"/>
      <c r="AJ674" s="148"/>
      <c r="AK674" s="148"/>
      <c r="AL674" s="148"/>
      <c r="AM674" s="148"/>
      <c r="AN674" s="148"/>
      <c r="AO674" s="148"/>
      <c r="AP674" s="148"/>
      <c r="AQ674" s="148"/>
      <c r="AR674" s="148"/>
      <c r="AS674" s="148"/>
      <c r="AT674" s="148"/>
      <c r="AU674" s="148"/>
      <c r="AV674" s="148"/>
      <c r="AW674" s="148"/>
      <c r="AX674" s="148"/>
      <c r="AY674" s="148"/>
      <c r="AZ674" s="148"/>
      <c r="BA674" s="148"/>
      <c r="BB674" s="148"/>
      <c r="BC674" s="148"/>
      <c r="BD674" s="148"/>
      <c r="BE674" s="148"/>
      <c r="BF674" s="148"/>
      <c r="BG674" s="148"/>
      <c r="BH674" s="148"/>
    </row>
    <row r="675" spans="1:60" outlineLevel="1" x14ac:dyDescent="0.2">
      <c r="A675" s="155"/>
      <c r="B675" s="156"/>
      <c r="C675" s="190" t="s">
        <v>367</v>
      </c>
      <c r="D675" s="160"/>
      <c r="E675" s="161">
        <v>62.22</v>
      </c>
      <c r="F675" s="158"/>
      <c r="G675" s="158"/>
      <c r="H675" s="158"/>
      <c r="I675" s="158"/>
      <c r="J675" s="158"/>
      <c r="K675" s="158"/>
      <c r="L675" s="158"/>
      <c r="M675" s="158"/>
      <c r="N675" s="158"/>
      <c r="O675" s="158"/>
      <c r="P675" s="158"/>
      <c r="Q675" s="158"/>
      <c r="R675" s="158"/>
      <c r="S675" s="158"/>
      <c r="T675" s="158"/>
      <c r="U675" s="158"/>
      <c r="V675" s="158"/>
      <c r="W675" s="158"/>
      <c r="X675" s="158"/>
      <c r="Y675" s="148"/>
      <c r="Z675" s="148"/>
      <c r="AA675" s="148"/>
      <c r="AB675" s="148"/>
      <c r="AC675" s="148"/>
      <c r="AD675" s="148"/>
      <c r="AE675" s="148"/>
      <c r="AF675" s="148"/>
      <c r="AG675" s="148" t="s">
        <v>132</v>
      </c>
      <c r="AH675" s="148">
        <v>0</v>
      </c>
      <c r="AI675" s="148"/>
      <c r="AJ675" s="148"/>
      <c r="AK675" s="148"/>
      <c r="AL675" s="148"/>
      <c r="AM675" s="148"/>
      <c r="AN675" s="148"/>
      <c r="AO675" s="148"/>
      <c r="AP675" s="148"/>
      <c r="AQ675" s="148"/>
      <c r="AR675" s="148"/>
      <c r="AS675" s="148"/>
      <c r="AT675" s="148"/>
      <c r="AU675" s="148"/>
      <c r="AV675" s="148"/>
      <c r="AW675" s="148"/>
      <c r="AX675" s="148"/>
      <c r="AY675" s="148"/>
      <c r="AZ675" s="148"/>
      <c r="BA675" s="148"/>
      <c r="BB675" s="148"/>
      <c r="BC675" s="148"/>
      <c r="BD675" s="148"/>
      <c r="BE675" s="148"/>
      <c r="BF675" s="148"/>
      <c r="BG675" s="148"/>
      <c r="BH675" s="148"/>
    </row>
    <row r="676" spans="1:60" outlineLevel="1" x14ac:dyDescent="0.2">
      <c r="A676" s="155"/>
      <c r="B676" s="156"/>
      <c r="C676" s="190" t="s">
        <v>368</v>
      </c>
      <c r="D676" s="160"/>
      <c r="E676" s="161"/>
      <c r="F676" s="158"/>
      <c r="G676" s="158"/>
      <c r="H676" s="158"/>
      <c r="I676" s="158"/>
      <c r="J676" s="158"/>
      <c r="K676" s="158"/>
      <c r="L676" s="158"/>
      <c r="M676" s="158"/>
      <c r="N676" s="158"/>
      <c r="O676" s="158"/>
      <c r="P676" s="158"/>
      <c r="Q676" s="158"/>
      <c r="R676" s="158"/>
      <c r="S676" s="158"/>
      <c r="T676" s="158"/>
      <c r="U676" s="158"/>
      <c r="V676" s="158"/>
      <c r="W676" s="158"/>
      <c r="X676" s="158"/>
      <c r="Y676" s="148"/>
      <c r="Z676" s="148"/>
      <c r="AA676" s="148"/>
      <c r="AB676" s="148"/>
      <c r="AC676" s="148"/>
      <c r="AD676" s="148"/>
      <c r="AE676" s="148"/>
      <c r="AF676" s="148"/>
      <c r="AG676" s="148" t="s">
        <v>132</v>
      </c>
      <c r="AH676" s="148">
        <v>0</v>
      </c>
      <c r="AI676" s="148"/>
      <c r="AJ676" s="148"/>
      <c r="AK676" s="148"/>
      <c r="AL676" s="148"/>
      <c r="AM676" s="148"/>
      <c r="AN676" s="148"/>
      <c r="AO676" s="148"/>
      <c r="AP676" s="148"/>
      <c r="AQ676" s="148"/>
      <c r="AR676" s="148"/>
      <c r="AS676" s="148"/>
      <c r="AT676" s="148"/>
      <c r="AU676" s="148"/>
      <c r="AV676" s="148"/>
      <c r="AW676" s="148"/>
      <c r="AX676" s="148"/>
      <c r="AY676" s="148"/>
      <c r="AZ676" s="148"/>
      <c r="BA676" s="148"/>
      <c r="BB676" s="148"/>
      <c r="BC676" s="148"/>
      <c r="BD676" s="148"/>
      <c r="BE676" s="148"/>
      <c r="BF676" s="148"/>
      <c r="BG676" s="148"/>
      <c r="BH676" s="148"/>
    </row>
    <row r="677" spans="1:60" outlineLevel="1" x14ac:dyDescent="0.2">
      <c r="A677" s="155"/>
      <c r="B677" s="156"/>
      <c r="C677" s="190" t="s">
        <v>369</v>
      </c>
      <c r="D677" s="160"/>
      <c r="E677" s="161">
        <v>24</v>
      </c>
      <c r="F677" s="158"/>
      <c r="G677" s="158"/>
      <c r="H677" s="158"/>
      <c r="I677" s="158"/>
      <c r="J677" s="158"/>
      <c r="K677" s="158"/>
      <c r="L677" s="158"/>
      <c r="M677" s="158"/>
      <c r="N677" s="158"/>
      <c r="O677" s="158"/>
      <c r="P677" s="158"/>
      <c r="Q677" s="158"/>
      <c r="R677" s="158"/>
      <c r="S677" s="158"/>
      <c r="T677" s="158"/>
      <c r="U677" s="158"/>
      <c r="V677" s="158"/>
      <c r="W677" s="158"/>
      <c r="X677" s="158"/>
      <c r="Y677" s="148"/>
      <c r="Z677" s="148"/>
      <c r="AA677" s="148"/>
      <c r="AB677" s="148"/>
      <c r="AC677" s="148"/>
      <c r="AD677" s="148"/>
      <c r="AE677" s="148"/>
      <c r="AF677" s="148"/>
      <c r="AG677" s="148" t="s">
        <v>132</v>
      </c>
      <c r="AH677" s="148">
        <v>0</v>
      </c>
      <c r="AI677" s="148"/>
      <c r="AJ677" s="148"/>
      <c r="AK677" s="148"/>
      <c r="AL677" s="148"/>
      <c r="AM677" s="148"/>
      <c r="AN677" s="148"/>
      <c r="AO677" s="148"/>
      <c r="AP677" s="148"/>
      <c r="AQ677" s="148"/>
      <c r="AR677" s="148"/>
      <c r="AS677" s="148"/>
      <c r="AT677" s="148"/>
      <c r="AU677" s="148"/>
      <c r="AV677" s="148"/>
      <c r="AW677" s="148"/>
      <c r="AX677" s="148"/>
      <c r="AY677" s="148"/>
      <c r="AZ677" s="148"/>
      <c r="BA677" s="148"/>
      <c r="BB677" s="148"/>
      <c r="BC677" s="148"/>
      <c r="BD677" s="148"/>
      <c r="BE677" s="148"/>
      <c r="BF677" s="148"/>
      <c r="BG677" s="148"/>
      <c r="BH677" s="148"/>
    </row>
    <row r="678" spans="1:60" ht="22.5" outlineLevel="1" x14ac:dyDescent="0.2">
      <c r="A678" s="171">
        <v>125</v>
      </c>
      <c r="B678" s="172" t="s">
        <v>692</v>
      </c>
      <c r="C678" s="189" t="s">
        <v>693</v>
      </c>
      <c r="D678" s="173" t="s">
        <v>209</v>
      </c>
      <c r="E678" s="174">
        <v>91.22</v>
      </c>
      <c r="F678" s="175"/>
      <c r="G678" s="176">
        <f>ROUND(E678*F678,2)</f>
        <v>0</v>
      </c>
      <c r="H678" s="175"/>
      <c r="I678" s="176">
        <f>ROUND(E678*H678,2)</f>
        <v>0</v>
      </c>
      <c r="J678" s="175"/>
      <c r="K678" s="176">
        <f>ROUND(E678*J678,2)</f>
        <v>0</v>
      </c>
      <c r="L678" s="176">
        <v>21</v>
      </c>
      <c r="M678" s="176">
        <f>G678*(1+L678/100)</f>
        <v>0</v>
      </c>
      <c r="N678" s="176">
        <v>9.0000000000000006E-5</v>
      </c>
      <c r="O678" s="176">
        <f>ROUND(E678*N678,2)</f>
        <v>0.01</v>
      </c>
      <c r="P678" s="176">
        <v>0</v>
      </c>
      <c r="Q678" s="176">
        <f>ROUND(E678*P678,2)</f>
        <v>0</v>
      </c>
      <c r="R678" s="176" t="s">
        <v>684</v>
      </c>
      <c r="S678" s="176" t="s">
        <v>128</v>
      </c>
      <c r="T678" s="177" t="s">
        <v>128</v>
      </c>
      <c r="U678" s="158">
        <v>0.11600000000000001</v>
      </c>
      <c r="V678" s="158">
        <f>ROUND(E678*U678,2)</f>
        <v>10.58</v>
      </c>
      <c r="W678" s="158"/>
      <c r="X678" s="158" t="s">
        <v>129</v>
      </c>
      <c r="Y678" s="148"/>
      <c r="Z678" s="148"/>
      <c r="AA678" s="148"/>
      <c r="AB678" s="148"/>
      <c r="AC678" s="148"/>
      <c r="AD678" s="148"/>
      <c r="AE678" s="148"/>
      <c r="AF678" s="148"/>
      <c r="AG678" s="148" t="s">
        <v>130</v>
      </c>
      <c r="AH678" s="148"/>
      <c r="AI678" s="148"/>
      <c r="AJ678" s="148"/>
      <c r="AK678" s="148"/>
      <c r="AL678" s="148"/>
      <c r="AM678" s="148"/>
      <c r="AN678" s="148"/>
      <c r="AO678" s="148"/>
      <c r="AP678" s="148"/>
      <c r="AQ678" s="148"/>
      <c r="AR678" s="148"/>
      <c r="AS678" s="148"/>
      <c r="AT678" s="148"/>
      <c r="AU678" s="148"/>
      <c r="AV678" s="148"/>
      <c r="AW678" s="148"/>
      <c r="AX678" s="148"/>
      <c r="AY678" s="148"/>
      <c r="AZ678" s="148"/>
      <c r="BA678" s="148"/>
      <c r="BB678" s="148"/>
      <c r="BC678" s="148"/>
      <c r="BD678" s="148"/>
      <c r="BE678" s="148"/>
      <c r="BF678" s="148"/>
      <c r="BG678" s="148"/>
      <c r="BH678" s="148"/>
    </row>
    <row r="679" spans="1:60" outlineLevel="1" x14ac:dyDescent="0.2">
      <c r="A679" s="155"/>
      <c r="B679" s="156"/>
      <c r="C679" s="260" t="s">
        <v>694</v>
      </c>
      <c r="D679" s="261"/>
      <c r="E679" s="261"/>
      <c r="F679" s="261"/>
      <c r="G679" s="261"/>
      <c r="H679" s="158"/>
      <c r="I679" s="158"/>
      <c r="J679" s="158"/>
      <c r="K679" s="158"/>
      <c r="L679" s="158"/>
      <c r="M679" s="158"/>
      <c r="N679" s="158"/>
      <c r="O679" s="158"/>
      <c r="P679" s="158"/>
      <c r="Q679" s="158"/>
      <c r="R679" s="158"/>
      <c r="S679" s="158"/>
      <c r="T679" s="158"/>
      <c r="U679" s="158"/>
      <c r="V679" s="158"/>
      <c r="W679" s="158"/>
      <c r="X679" s="158"/>
      <c r="Y679" s="148"/>
      <c r="Z679" s="148"/>
      <c r="AA679" s="148"/>
      <c r="AB679" s="148"/>
      <c r="AC679" s="148"/>
      <c r="AD679" s="148"/>
      <c r="AE679" s="148"/>
      <c r="AF679" s="148"/>
      <c r="AG679" s="148" t="s">
        <v>175</v>
      </c>
      <c r="AH679" s="148"/>
      <c r="AI679" s="148"/>
      <c r="AJ679" s="148"/>
      <c r="AK679" s="148"/>
      <c r="AL679" s="148"/>
      <c r="AM679" s="148"/>
      <c r="AN679" s="148"/>
      <c r="AO679" s="148"/>
      <c r="AP679" s="148"/>
      <c r="AQ679" s="148"/>
      <c r="AR679" s="148"/>
      <c r="AS679" s="148"/>
      <c r="AT679" s="148"/>
      <c r="AU679" s="148"/>
      <c r="AV679" s="148"/>
      <c r="AW679" s="148"/>
      <c r="AX679" s="148"/>
      <c r="AY679" s="148"/>
      <c r="AZ679" s="148"/>
      <c r="BA679" s="148"/>
      <c r="BB679" s="148"/>
      <c r="BC679" s="148"/>
      <c r="BD679" s="148"/>
      <c r="BE679" s="148"/>
      <c r="BF679" s="148"/>
      <c r="BG679" s="148"/>
      <c r="BH679" s="148"/>
    </row>
    <row r="680" spans="1:60" outlineLevel="1" x14ac:dyDescent="0.2">
      <c r="A680" s="155"/>
      <c r="B680" s="156"/>
      <c r="C680" s="190" t="s">
        <v>695</v>
      </c>
      <c r="D680" s="160"/>
      <c r="E680" s="161"/>
      <c r="F680" s="158"/>
      <c r="G680" s="158"/>
      <c r="H680" s="158"/>
      <c r="I680" s="158"/>
      <c r="J680" s="158"/>
      <c r="K680" s="158"/>
      <c r="L680" s="158"/>
      <c r="M680" s="158"/>
      <c r="N680" s="158"/>
      <c r="O680" s="158"/>
      <c r="P680" s="158"/>
      <c r="Q680" s="158"/>
      <c r="R680" s="158"/>
      <c r="S680" s="158"/>
      <c r="T680" s="158"/>
      <c r="U680" s="158"/>
      <c r="V680" s="158"/>
      <c r="W680" s="158"/>
      <c r="X680" s="158"/>
      <c r="Y680" s="148"/>
      <c r="Z680" s="148"/>
      <c r="AA680" s="148"/>
      <c r="AB680" s="148"/>
      <c r="AC680" s="148"/>
      <c r="AD680" s="148"/>
      <c r="AE680" s="148"/>
      <c r="AF680" s="148"/>
      <c r="AG680" s="148" t="s">
        <v>132</v>
      </c>
      <c r="AH680" s="148">
        <v>0</v>
      </c>
      <c r="AI680" s="148"/>
      <c r="AJ680" s="148"/>
      <c r="AK680" s="148"/>
      <c r="AL680" s="148"/>
      <c r="AM680" s="148"/>
      <c r="AN680" s="148"/>
      <c r="AO680" s="148"/>
      <c r="AP680" s="148"/>
      <c r="AQ680" s="148"/>
      <c r="AR680" s="148"/>
      <c r="AS680" s="148"/>
      <c r="AT680" s="148"/>
      <c r="AU680" s="148"/>
      <c r="AV680" s="148"/>
      <c r="AW680" s="148"/>
      <c r="AX680" s="148"/>
      <c r="AY680" s="148"/>
      <c r="AZ680" s="148"/>
      <c r="BA680" s="148"/>
      <c r="BB680" s="148"/>
      <c r="BC680" s="148"/>
      <c r="BD680" s="148"/>
      <c r="BE680" s="148"/>
      <c r="BF680" s="148"/>
      <c r="BG680" s="148"/>
      <c r="BH680" s="148"/>
    </row>
    <row r="681" spans="1:60" outlineLevel="1" x14ac:dyDescent="0.2">
      <c r="A681" s="155"/>
      <c r="B681" s="156"/>
      <c r="C681" s="190" t="s">
        <v>366</v>
      </c>
      <c r="D681" s="160"/>
      <c r="E681" s="161"/>
      <c r="F681" s="158"/>
      <c r="G681" s="158"/>
      <c r="H681" s="158"/>
      <c r="I681" s="158"/>
      <c r="J681" s="158"/>
      <c r="K681" s="158"/>
      <c r="L681" s="158"/>
      <c r="M681" s="158"/>
      <c r="N681" s="158"/>
      <c r="O681" s="158"/>
      <c r="P681" s="158"/>
      <c r="Q681" s="158"/>
      <c r="R681" s="158"/>
      <c r="S681" s="158"/>
      <c r="T681" s="158"/>
      <c r="U681" s="158"/>
      <c r="V681" s="158"/>
      <c r="W681" s="158"/>
      <c r="X681" s="158"/>
      <c r="Y681" s="148"/>
      <c r="Z681" s="148"/>
      <c r="AA681" s="148"/>
      <c r="AB681" s="148"/>
      <c r="AC681" s="148"/>
      <c r="AD681" s="148"/>
      <c r="AE681" s="148"/>
      <c r="AF681" s="148"/>
      <c r="AG681" s="148" t="s">
        <v>132</v>
      </c>
      <c r="AH681" s="148">
        <v>0</v>
      </c>
      <c r="AI681" s="148"/>
      <c r="AJ681" s="148"/>
      <c r="AK681" s="148"/>
      <c r="AL681" s="148"/>
      <c r="AM681" s="148"/>
      <c r="AN681" s="148"/>
      <c r="AO681" s="148"/>
      <c r="AP681" s="148"/>
      <c r="AQ681" s="148"/>
      <c r="AR681" s="148"/>
      <c r="AS681" s="148"/>
      <c r="AT681" s="148"/>
      <c r="AU681" s="148"/>
      <c r="AV681" s="148"/>
      <c r="AW681" s="148"/>
      <c r="AX681" s="148"/>
      <c r="AY681" s="148"/>
      <c r="AZ681" s="148"/>
      <c r="BA681" s="148"/>
      <c r="BB681" s="148"/>
      <c r="BC681" s="148"/>
      <c r="BD681" s="148"/>
      <c r="BE681" s="148"/>
      <c r="BF681" s="148"/>
      <c r="BG681" s="148"/>
      <c r="BH681" s="148"/>
    </row>
    <row r="682" spans="1:60" outlineLevel="1" x14ac:dyDescent="0.2">
      <c r="A682" s="155"/>
      <c r="B682" s="156"/>
      <c r="C682" s="190" t="s">
        <v>367</v>
      </c>
      <c r="D682" s="160"/>
      <c r="E682" s="161">
        <v>62.22</v>
      </c>
      <c r="F682" s="158"/>
      <c r="G682" s="158"/>
      <c r="H682" s="158"/>
      <c r="I682" s="158"/>
      <c r="J682" s="158"/>
      <c r="K682" s="158"/>
      <c r="L682" s="158"/>
      <c r="M682" s="158"/>
      <c r="N682" s="158"/>
      <c r="O682" s="158"/>
      <c r="P682" s="158"/>
      <c r="Q682" s="158"/>
      <c r="R682" s="158"/>
      <c r="S682" s="158"/>
      <c r="T682" s="158"/>
      <c r="U682" s="158"/>
      <c r="V682" s="158"/>
      <c r="W682" s="158"/>
      <c r="X682" s="158"/>
      <c r="Y682" s="148"/>
      <c r="Z682" s="148"/>
      <c r="AA682" s="148"/>
      <c r="AB682" s="148"/>
      <c r="AC682" s="148"/>
      <c r="AD682" s="148"/>
      <c r="AE682" s="148"/>
      <c r="AF682" s="148"/>
      <c r="AG682" s="148" t="s">
        <v>132</v>
      </c>
      <c r="AH682" s="148">
        <v>0</v>
      </c>
      <c r="AI682" s="148"/>
      <c r="AJ682" s="148"/>
      <c r="AK682" s="148"/>
      <c r="AL682" s="148"/>
      <c r="AM682" s="148"/>
      <c r="AN682" s="148"/>
      <c r="AO682" s="148"/>
      <c r="AP682" s="148"/>
      <c r="AQ682" s="148"/>
      <c r="AR682" s="148"/>
      <c r="AS682" s="148"/>
      <c r="AT682" s="148"/>
      <c r="AU682" s="148"/>
      <c r="AV682" s="148"/>
      <c r="AW682" s="148"/>
      <c r="AX682" s="148"/>
      <c r="AY682" s="148"/>
      <c r="AZ682" s="148"/>
      <c r="BA682" s="148"/>
      <c r="BB682" s="148"/>
      <c r="BC682" s="148"/>
      <c r="BD682" s="148"/>
      <c r="BE682" s="148"/>
      <c r="BF682" s="148"/>
      <c r="BG682" s="148"/>
      <c r="BH682" s="148"/>
    </row>
    <row r="683" spans="1:60" outlineLevel="1" x14ac:dyDescent="0.2">
      <c r="A683" s="155"/>
      <c r="B683" s="156"/>
      <c r="C683" s="190" t="s">
        <v>368</v>
      </c>
      <c r="D683" s="160"/>
      <c r="E683" s="161"/>
      <c r="F683" s="158"/>
      <c r="G683" s="158"/>
      <c r="H683" s="158"/>
      <c r="I683" s="158"/>
      <c r="J683" s="158"/>
      <c r="K683" s="158"/>
      <c r="L683" s="158"/>
      <c r="M683" s="158"/>
      <c r="N683" s="158"/>
      <c r="O683" s="158"/>
      <c r="P683" s="158"/>
      <c r="Q683" s="158"/>
      <c r="R683" s="158"/>
      <c r="S683" s="158"/>
      <c r="T683" s="158"/>
      <c r="U683" s="158"/>
      <c r="V683" s="158"/>
      <c r="W683" s="158"/>
      <c r="X683" s="158"/>
      <c r="Y683" s="148"/>
      <c r="Z683" s="148"/>
      <c r="AA683" s="148"/>
      <c r="AB683" s="148"/>
      <c r="AC683" s="148"/>
      <c r="AD683" s="148"/>
      <c r="AE683" s="148"/>
      <c r="AF683" s="148"/>
      <c r="AG683" s="148" t="s">
        <v>132</v>
      </c>
      <c r="AH683" s="148">
        <v>0</v>
      </c>
      <c r="AI683" s="148"/>
      <c r="AJ683" s="148"/>
      <c r="AK683" s="148"/>
      <c r="AL683" s="148"/>
      <c r="AM683" s="148"/>
      <c r="AN683" s="148"/>
      <c r="AO683" s="148"/>
      <c r="AP683" s="148"/>
      <c r="AQ683" s="148"/>
      <c r="AR683" s="148"/>
      <c r="AS683" s="148"/>
      <c r="AT683" s="148"/>
      <c r="AU683" s="148"/>
      <c r="AV683" s="148"/>
      <c r="AW683" s="148"/>
      <c r="AX683" s="148"/>
      <c r="AY683" s="148"/>
      <c r="AZ683" s="148"/>
      <c r="BA683" s="148"/>
      <c r="BB683" s="148"/>
      <c r="BC683" s="148"/>
      <c r="BD683" s="148"/>
      <c r="BE683" s="148"/>
      <c r="BF683" s="148"/>
      <c r="BG683" s="148"/>
      <c r="BH683" s="148"/>
    </row>
    <row r="684" spans="1:60" outlineLevel="1" x14ac:dyDescent="0.2">
      <c r="A684" s="155"/>
      <c r="B684" s="156"/>
      <c r="C684" s="190" t="s">
        <v>369</v>
      </c>
      <c r="D684" s="160"/>
      <c r="E684" s="161">
        <v>24</v>
      </c>
      <c r="F684" s="158"/>
      <c r="G684" s="158"/>
      <c r="H684" s="158"/>
      <c r="I684" s="158"/>
      <c r="J684" s="158"/>
      <c r="K684" s="158"/>
      <c r="L684" s="158"/>
      <c r="M684" s="158"/>
      <c r="N684" s="158"/>
      <c r="O684" s="158"/>
      <c r="P684" s="158"/>
      <c r="Q684" s="158"/>
      <c r="R684" s="158"/>
      <c r="S684" s="158"/>
      <c r="T684" s="158"/>
      <c r="U684" s="158"/>
      <c r="V684" s="158"/>
      <c r="W684" s="158"/>
      <c r="X684" s="158"/>
      <c r="Y684" s="148"/>
      <c r="Z684" s="148"/>
      <c r="AA684" s="148"/>
      <c r="AB684" s="148"/>
      <c r="AC684" s="148"/>
      <c r="AD684" s="148"/>
      <c r="AE684" s="148"/>
      <c r="AF684" s="148"/>
      <c r="AG684" s="148" t="s">
        <v>132</v>
      </c>
      <c r="AH684" s="148">
        <v>0</v>
      </c>
      <c r="AI684" s="148"/>
      <c r="AJ684" s="148"/>
      <c r="AK684" s="148"/>
      <c r="AL684" s="148"/>
      <c r="AM684" s="148"/>
      <c r="AN684" s="148"/>
      <c r="AO684" s="148"/>
      <c r="AP684" s="148"/>
      <c r="AQ684" s="148"/>
      <c r="AR684" s="148"/>
      <c r="AS684" s="148"/>
      <c r="AT684" s="148"/>
      <c r="AU684" s="148"/>
      <c r="AV684" s="148"/>
      <c r="AW684" s="148"/>
      <c r="AX684" s="148"/>
      <c r="AY684" s="148"/>
      <c r="AZ684" s="148"/>
      <c r="BA684" s="148"/>
      <c r="BB684" s="148"/>
      <c r="BC684" s="148"/>
      <c r="BD684" s="148"/>
      <c r="BE684" s="148"/>
      <c r="BF684" s="148"/>
      <c r="BG684" s="148"/>
      <c r="BH684" s="148"/>
    </row>
    <row r="685" spans="1:60" outlineLevel="1" x14ac:dyDescent="0.2">
      <c r="A685" s="155"/>
      <c r="B685" s="156"/>
      <c r="C685" s="190" t="s">
        <v>380</v>
      </c>
      <c r="D685" s="160"/>
      <c r="E685" s="161">
        <v>5</v>
      </c>
      <c r="F685" s="158"/>
      <c r="G685" s="158"/>
      <c r="H685" s="158"/>
      <c r="I685" s="158"/>
      <c r="J685" s="158"/>
      <c r="K685" s="158"/>
      <c r="L685" s="158"/>
      <c r="M685" s="158"/>
      <c r="N685" s="158"/>
      <c r="O685" s="158"/>
      <c r="P685" s="158"/>
      <c r="Q685" s="158"/>
      <c r="R685" s="158"/>
      <c r="S685" s="158"/>
      <c r="T685" s="158"/>
      <c r="U685" s="158"/>
      <c r="V685" s="158"/>
      <c r="W685" s="158"/>
      <c r="X685" s="158"/>
      <c r="Y685" s="148"/>
      <c r="Z685" s="148"/>
      <c r="AA685" s="148"/>
      <c r="AB685" s="148"/>
      <c r="AC685" s="148"/>
      <c r="AD685" s="148"/>
      <c r="AE685" s="148"/>
      <c r="AF685" s="148"/>
      <c r="AG685" s="148" t="s">
        <v>132</v>
      </c>
      <c r="AH685" s="148">
        <v>0</v>
      </c>
      <c r="AI685" s="148"/>
      <c r="AJ685" s="148"/>
      <c r="AK685" s="148"/>
      <c r="AL685" s="148"/>
      <c r="AM685" s="148"/>
      <c r="AN685" s="148"/>
      <c r="AO685" s="148"/>
      <c r="AP685" s="148"/>
      <c r="AQ685" s="148"/>
      <c r="AR685" s="148"/>
      <c r="AS685" s="148"/>
      <c r="AT685" s="148"/>
      <c r="AU685" s="148"/>
      <c r="AV685" s="148"/>
      <c r="AW685" s="148"/>
      <c r="AX685" s="148"/>
      <c r="AY685" s="148"/>
      <c r="AZ685" s="148"/>
      <c r="BA685" s="148"/>
      <c r="BB685" s="148"/>
      <c r="BC685" s="148"/>
      <c r="BD685" s="148"/>
      <c r="BE685" s="148"/>
      <c r="BF685" s="148"/>
      <c r="BG685" s="148"/>
      <c r="BH685" s="148"/>
    </row>
    <row r="686" spans="1:60" ht="22.5" outlineLevel="1" x14ac:dyDescent="0.2">
      <c r="A686" s="171">
        <v>126</v>
      </c>
      <c r="B686" s="172" t="s">
        <v>696</v>
      </c>
      <c r="C686" s="189" t="s">
        <v>697</v>
      </c>
      <c r="D686" s="173" t="s">
        <v>126</v>
      </c>
      <c r="E686" s="174">
        <v>2500</v>
      </c>
      <c r="F686" s="175"/>
      <c r="G686" s="176">
        <f>ROUND(E686*F686,2)</f>
        <v>0</v>
      </c>
      <c r="H686" s="175"/>
      <c r="I686" s="176">
        <f>ROUND(E686*H686,2)</f>
        <v>0</v>
      </c>
      <c r="J686" s="175"/>
      <c r="K686" s="176">
        <f>ROUND(E686*J686,2)</f>
        <v>0</v>
      </c>
      <c r="L686" s="176">
        <v>21</v>
      </c>
      <c r="M686" s="176">
        <f>G686*(1+L686/100)</f>
        <v>0</v>
      </c>
      <c r="N686" s="176">
        <v>1.3999999999999999E-4</v>
      </c>
      <c r="O686" s="176">
        <f>ROUND(E686*N686,2)</f>
        <v>0.35</v>
      </c>
      <c r="P686" s="176">
        <v>0</v>
      </c>
      <c r="Q686" s="176">
        <f>ROUND(E686*P686,2)</f>
        <v>0</v>
      </c>
      <c r="R686" s="176" t="s">
        <v>684</v>
      </c>
      <c r="S686" s="176" t="s">
        <v>128</v>
      </c>
      <c r="T686" s="177" t="s">
        <v>128</v>
      </c>
      <c r="U686" s="158">
        <v>5.1999999999999998E-2</v>
      </c>
      <c r="V686" s="158">
        <f>ROUND(E686*U686,2)</f>
        <v>130</v>
      </c>
      <c r="W686" s="158"/>
      <c r="X686" s="158" t="s">
        <v>129</v>
      </c>
      <c r="Y686" s="148"/>
      <c r="Z686" s="148"/>
      <c r="AA686" s="148"/>
      <c r="AB686" s="148"/>
      <c r="AC686" s="148"/>
      <c r="AD686" s="148"/>
      <c r="AE686" s="148"/>
      <c r="AF686" s="148"/>
      <c r="AG686" s="148" t="s">
        <v>130</v>
      </c>
      <c r="AH686" s="148"/>
      <c r="AI686" s="148"/>
      <c r="AJ686" s="148"/>
      <c r="AK686" s="148"/>
      <c r="AL686" s="148"/>
      <c r="AM686" s="148"/>
      <c r="AN686" s="148"/>
      <c r="AO686" s="148"/>
      <c r="AP686" s="148"/>
      <c r="AQ686" s="148"/>
      <c r="AR686" s="148"/>
      <c r="AS686" s="148"/>
      <c r="AT686" s="148"/>
      <c r="AU686" s="148"/>
      <c r="AV686" s="148"/>
      <c r="AW686" s="148"/>
      <c r="AX686" s="148"/>
      <c r="AY686" s="148"/>
      <c r="AZ686" s="148"/>
      <c r="BA686" s="148"/>
      <c r="BB686" s="148"/>
      <c r="BC686" s="148"/>
      <c r="BD686" s="148"/>
      <c r="BE686" s="148"/>
      <c r="BF686" s="148"/>
      <c r="BG686" s="148"/>
      <c r="BH686" s="148"/>
    </row>
    <row r="687" spans="1:60" outlineLevel="1" x14ac:dyDescent="0.2">
      <c r="A687" s="155"/>
      <c r="B687" s="156"/>
      <c r="C687" s="260" t="s">
        <v>698</v>
      </c>
      <c r="D687" s="261"/>
      <c r="E687" s="261"/>
      <c r="F687" s="261"/>
      <c r="G687" s="261"/>
      <c r="H687" s="158"/>
      <c r="I687" s="158"/>
      <c r="J687" s="158"/>
      <c r="K687" s="158"/>
      <c r="L687" s="158"/>
      <c r="M687" s="158"/>
      <c r="N687" s="158"/>
      <c r="O687" s="158"/>
      <c r="P687" s="158"/>
      <c r="Q687" s="158"/>
      <c r="R687" s="158"/>
      <c r="S687" s="158"/>
      <c r="T687" s="158"/>
      <c r="U687" s="158"/>
      <c r="V687" s="158"/>
      <c r="W687" s="158"/>
      <c r="X687" s="158"/>
      <c r="Y687" s="148"/>
      <c r="Z687" s="148"/>
      <c r="AA687" s="148"/>
      <c r="AB687" s="148"/>
      <c r="AC687" s="148"/>
      <c r="AD687" s="148"/>
      <c r="AE687" s="148"/>
      <c r="AF687" s="148"/>
      <c r="AG687" s="148" t="s">
        <v>175</v>
      </c>
      <c r="AH687" s="148"/>
      <c r="AI687" s="148"/>
      <c r="AJ687" s="148"/>
      <c r="AK687" s="148"/>
      <c r="AL687" s="148"/>
      <c r="AM687" s="148"/>
      <c r="AN687" s="148"/>
      <c r="AO687" s="148"/>
      <c r="AP687" s="148"/>
      <c r="AQ687" s="148"/>
      <c r="AR687" s="148"/>
      <c r="AS687" s="148"/>
      <c r="AT687" s="148"/>
      <c r="AU687" s="148"/>
      <c r="AV687" s="148"/>
      <c r="AW687" s="148"/>
      <c r="AX687" s="148"/>
      <c r="AY687" s="148"/>
      <c r="AZ687" s="148"/>
      <c r="BA687" s="148"/>
      <c r="BB687" s="148"/>
      <c r="BC687" s="148"/>
      <c r="BD687" s="148"/>
      <c r="BE687" s="148"/>
      <c r="BF687" s="148"/>
      <c r="BG687" s="148"/>
      <c r="BH687" s="148"/>
    </row>
    <row r="688" spans="1:60" outlineLevel="1" x14ac:dyDescent="0.2">
      <c r="A688" s="155"/>
      <c r="B688" s="156"/>
      <c r="C688" s="190" t="s">
        <v>699</v>
      </c>
      <c r="D688" s="160"/>
      <c r="E688" s="161">
        <v>2500</v>
      </c>
      <c r="F688" s="158"/>
      <c r="G688" s="158"/>
      <c r="H688" s="158"/>
      <c r="I688" s="158"/>
      <c r="J688" s="158"/>
      <c r="K688" s="158"/>
      <c r="L688" s="158"/>
      <c r="M688" s="158"/>
      <c r="N688" s="158"/>
      <c r="O688" s="158"/>
      <c r="P688" s="158"/>
      <c r="Q688" s="158"/>
      <c r="R688" s="158"/>
      <c r="S688" s="158"/>
      <c r="T688" s="158"/>
      <c r="U688" s="158"/>
      <c r="V688" s="158"/>
      <c r="W688" s="158"/>
      <c r="X688" s="158"/>
      <c r="Y688" s="148"/>
      <c r="Z688" s="148"/>
      <c r="AA688" s="148"/>
      <c r="AB688" s="148"/>
      <c r="AC688" s="148"/>
      <c r="AD688" s="148"/>
      <c r="AE688" s="148"/>
      <c r="AF688" s="148"/>
      <c r="AG688" s="148" t="s">
        <v>132</v>
      </c>
      <c r="AH688" s="148">
        <v>0</v>
      </c>
      <c r="AI688" s="148"/>
      <c r="AJ688" s="148"/>
      <c r="AK688" s="148"/>
      <c r="AL688" s="148"/>
      <c r="AM688" s="148"/>
      <c r="AN688" s="148"/>
      <c r="AO688" s="148"/>
      <c r="AP688" s="148"/>
      <c r="AQ688" s="148"/>
      <c r="AR688" s="148"/>
      <c r="AS688" s="148"/>
      <c r="AT688" s="148"/>
      <c r="AU688" s="148"/>
      <c r="AV688" s="148"/>
      <c r="AW688" s="148"/>
      <c r="AX688" s="148"/>
      <c r="AY688" s="148"/>
      <c r="AZ688" s="148"/>
      <c r="BA688" s="148"/>
      <c r="BB688" s="148"/>
      <c r="BC688" s="148"/>
      <c r="BD688" s="148"/>
      <c r="BE688" s="148"/>
      <c r="BF688" s="148"/>
      <c r="BG688" s="148"/>
      <c r="BH688" s="148"/>
    </row>
    <row r="689" spans="1:60" x14ac:dyDescent="0.2">
      <c r="A689" s="165" t="s">
        <v>122</v>
      </c>
      <c r="B689" s="166" t="s">
        <v>87</v>
      </c>
      <c r="C689" s="188" t="s">
        <v>88</v>
      </c>
      <c r="D689" s="167"/>
      <c r="E689" s="168"/>
      <c r="F689" s="169"/>
      <c r="G689" s="169">
        <f>SUMIF(AG690:AG715,"&lt;&gt;NOR",G690:G715)</f>
        <v>0</v>
      </c>
      <c r="H689" s="169"/>
      <c r="I689" s="169">
        <f>SUM(I690:I715)</f>
        <v>0</v>
      </c>
      <c r="J689" s="169"/>
      <c r="K689" s="169">
        <f>SUM(K690:K715)</f>
        <v>0</v>
      </c>
      <c r="L689" s="169"/>
      <c r="M689" s="169">
        <f>SUM(M690:M715)</f>
        <v>0</v>
      </c>
      <c r="N689" s="169"/>
      <c r="O689" s="169">
        <f>SUM(O690:O715)</f>
        <v>0.42</v>
      </c>
      <c r="P689" s="169"/>
      <c r="Q689" s="169">
        <f>SUM(Q690:Q715)</f>
        <v>0</v>
      </c>
      <c r="R689" s="169"/>
      <c r="S689" s="169"/>
      <c r="T689" s="170"/>
      <c r="U689" s="164"/>
      <c r="V689" s="164">
        <f>SUM(V690:V715)</f>
        <v>149.30000000000001</v>
      </c>
      <c r="W689" s="164"/>
      <c r="X689" s="164"/>
      <c r="AG689" t="s">
        <v>123</v>
      </c>
    </row>
    <row r="690" spans="1:60" outlineLevel="1" x14ac:dyDescent="0.2">
      <c r="A690" s="171">
        <v>127</v>
      </c>
      <c r="B690" s="172" t="s">
        <v>700</v>
      </c>
      <c r="C690" s="189" t="s">
        <v>701</v>
      </c>
      <c r="D690" s="173" t="s">
        <v>126</v>
      </c>
      <c r="E690" s="174">
        <v>1110.9824000000001</v>
      </c>
      <c r="F690" s="175"/>
      <c r="G690" s="176">
        <f>ROUND(E690*F690,2)</f>
        <v>0</v>
      </c>
      <c r="H690" s="175"/>
      <c r="I690" s="176">
        <f>ROUND(E690*H690,2)</f>
        <v>0</v>
      </c>
      <c r="J690" s="175"/>
      <c r="K690" s="176">
        <f>ROUND(E690*J690,2)</f>
        <v>0</v>
      </c>
      <c r="L690" s="176">
        <v>21</v>
      </c>
      <c r="M690" s="176">
        <f>G690*(1+L690/100)</f>
        <v>0</v>
      </c>
      <c r="N690" s="176">
        <v>5.0000000000000002E-5</v>
      </c>
      <c r="O690" s="176">
        <f>ROUND(E690*N690,2)</f>
        <v>0.06</v>
      </c>
      <c r="P690" s="176">
        <v>0</v>
      </c>
      <c r="Q690" s="176">
        <f>ROUND(E690*P690,2)</f>
        <v>0</v>
      </c>
      <c r="R690" s="176" t="s">
        <v>702</v>
      </c>
      <c r="S690" s="176" t="s">
        <v>128</v>
      </c>
      <c r="T690" s="177" t="s">
        <v>128</v>
      </c>
      <c r="U690" s="158">
        <v>3.2480000000000002E-2</v>
      </c>
      <c r="V690" s="158">
        <f>ROUND(E690*U690,2)</f>
        <v>36.08</v>
      </c>
      <c r="W690" s="158"/>
      <c r="X690" s="158" t="s">
        <v>129</v>
      </c>
      <c r="Y690" s="148"/>
      <c r="Z690" s="148"/>
      <c r="AA690" s="148"/>
      <c r="AB690" s="148"/>
      <c r="AC690" s="148"/>
      <c r="AD690" s="148"/>
      <c r="AE690" s="148"/>
      <c r="AF690" s="148"/>
      <c r="AG690" s="148" t="s">
        <v>130</v>
      </c>
      <c r="AH690" s="148"/>
      <c r="AI690" s="148"/>
      <c r="AJ690" s="148"/>
      <c r="AK690" s="148"/>
      <c r="AL690" s="148"/>
      <c r="AM690" s="148"/>
      <c r="AN690" s="148"/>
      <c r="AO690" s="148"/>
      <c r="AP690" s="148"/>
      <c r="AQ690" s="148"/>
      <c r="AR690" s="148"/>
      <c r="AS690" s="148"/>
      <c r="AT690" s="148"/>
      <c r="AU690" s="148"/>
      <c r="AV690" s="148"/>
      <c r="AW690" s="148"/>
      <c r="AX690" s="148"/>
      <c r="AY690" s="148"/>
      <c r="AZ690" s="148"/>
      <c r="BA690" s="148"/>
      <c r="BB690" s="148"/>
      <c r="BC690" s="148"/>
      <c r="BD690" s="148"/>
      <c r="BE690" s="148"/>
      <c r="BF690" s="148"/>
      <c r="BG690" s="148"/>
      <c r="BH690" s="148"/>
    </row>
    <row r="691" spans="1:60" outlineLevel="1" x14ac:dyDescent="0.2">
      <c r="A691" s="155"/>
      <c r="B691" s="156"/>
      <c r="C691" s="190" t="s">
        <v>703</v>
      </c>
      <c r="D691" s="160"/>
      <c r="E691" s="161"/>
      <c r="F691" s="158"/>
      <c r="G691" s="158"/>
      <c r="H691" s="158"/>
      <c r="I691" s="158"/>
      <c r="J691" s="158"/>
      <c r="K691" s="158"/>
      <c r="L691" s="158"/>
      <c r="M691" s="158"/>
      <c r="N691" s="158"/>
      <c r="O691" s="158"/>
      <c r="P691" s="158"/>
      <c r="Q691" s="158"/>
      <c r="R691" s="158"/>
      <c r="S691" s="158"/>
      <c r="T691" s="158"/>
      <c r="U691" s="158"/>
      <c r="V691" s="158"/>
      <c r="W691" s="158"/>
      <c r="X691" s="158"/>
      <c r="Y691" s="148"/>
      <c r="Z691" s="148"/>
      <c r="AA691" s="148"/>
      <c r="AB691" s="148"/>
      <c r="AC691" s="148"/>
      <c r="AD691" s="148"/>
      <c r="AE691" s="148"/>
      <c r="AF691" s="148"/>
      <c r="AG691" s="148" t="s">
        <v>132</v>
      </c>
      <c r="AH691" s="148">
        <v>0</v>
      </c>
      <c r="AI691" s="148"/>
      <c r="AJ691" s="148"/>
      <c r="AK691" s="148"/>
      <c r="AL691" s="148"/>
      <c r="AM691" s="148"/>
      <c r="AN691" s="148"/>
      <c r="AO691" s="148"/>
      <c r="AP691" s="148"/>
      <c r="AQ691" s="148"/>
      <c r="AR691" s="148"/>
      <c r="AS691" s="148"/>
      <c r="AT691" s="148"/>
      <c r="AU691" s="148"/>
      <c r="AV691" s="148"/>
      <c r="AW691" s="148"/>
      <c r="AX691" s="148"/>
      <c r="AY691" s="148"/>
      <c r="AZ691" s="148"/>
      <c r="BA691" s="148"/>
      <c r="BB691" s="148"/>
      <c r="BC691" s="148"/>
      <c r="BD691" s="148"/>
      <c r="BE691" s="148"/>
      <c r="BF691" s="148"/>
      <c r="BG691" s="148"/>
      <c r="BH691" s="148"/>
    </row>
    <row r="692" spans="1:60" outlineLevel="1" x14ac:dyDescent="0.2">
      <c r="A692" s="155"/>
      <c r="B692" s="156"/>
      <c r="C692" s="190" t="s">
        <v>704</v>
      </c>
      <c r="D692" s="160"/>
      <c r="E692" s="161">
        <v>235.66</v>
      </c>
      <c r="F692" s="158"/>
      <c r="G692" s="158"/>
      <c r="H692" s="158"/>
      <c r="I692" s="158"/>
      <c r="J692" s="158"/>
      <c r="K692" s="158"/>
      <c r="L692" s="158"/>
      <c r="M692" s="158"/>
      <c r="N692" s="158"/>
      <c r="O692" s="158"/>
      <c r="P692" s="158"/>
      <c r="Q692" s="158"/>
      <c r="R692" s="158"/>
      <c r="S692" s="158"/>
      <c r="T692" s="158"/>
      <c r="U692" s="158"/>
      <c r="V692" s="158"/>
      <c r="W692" s="158"/>
      <c r="X692" s="158"/>
      <c r="Y692" s="148"/>
      <c r="Z692" s="148"/>
      <c r="AA692" s="148"/>
      <c r="AB692" s="148"/>
      <c r="AC692" s="148"/>
      <c r="AD692" s="148"/>
      <c r="AE692" s="148"/>
      <c r="AF692" s="148"/>
      <c r="AG692" s="148" t="s">
        <v>132</v>
      </c>
      <c r="AH692" s="148">
        <v>0</v>
      </c>
      <c r="AI692" s="148"/>
      <c r="AJ692" s="148"/>
      <c r="AK692" s="148"/>
      <c r="AL692" s="148"/>
      <c r="AM692" s="148"/>
      <c r="AN692" s="148"/>
      <c r="AO692" s="148"/>
      <c r="AP692" s="148"/>
      <c r="AQ692" s="148"/>
      <c r="AR692" s="148"/>
      <c r="AS692" s="148"/>
      <c r="AT692" s="148"/>
      <c r="AU692" s="148"/>
      <c r="AV692" s="148"/>
      <c r="AW692" s="148"/>
      <c r="AX692" s="148"/>
      <c r="AY692" s="148"/>
      <c r="AZ692" s="148"/>
      <c r="BA692" s="148"/>
      <c r="BB692" s="148"/>
      <c r="BC692" s="148"/>
      <c r="BD692" s="148"/>
      <c r="BE692" s="148"/>
      <c r="BF692" s="148"/>
      <c r="BG692" s="148"/>
      <c r="BH692" s="148"/>
    </row>
    <row r="693" spans="1:60" outlineLevel="1" x14ac:dyDescent="0.2">
      <c r="A693" s="155"/>
      <c r="B693" s="156"/>
      <c r="C693" s="190" t="s">
        <v>705</v>
      </c>
      <c r="D693" s="160"/>
      <c r="E693" s="161">
        <v>27.87</v>
      </c>
      <c r="F693" s="158"/>
      <c r="G693" s="158"/>
      <c r="H693" s="158"/>
      <c r="I693" s="158"/>
      <c r="J693" s="158"/>
      <c r="K693" s="158"/>
      <c r="L693" s="158"/>
      <c r="M693" s="158"/>
      <c r="N693" s="158"/>
      <c r="O693" s="158"/>
      <c r="P693" s="158"/>
      <c r="Q693" s="158"/>
      <c r="R693" s="158"/>
      <c r="S693" s="158"/>
      <c r="T693" s="158"/>
      <c r="U693" s="158"/>
      <c r="V693" s="158"/>
      <c r="W693" s="158"/>
      <c r="X693" s="158"/>
      <c r="Y693" s="148"/>
      <c r="Z693" s="148"/>
      <c r="AA693" s="148"/>
      <c r="AB693" s="148"/>
      <c r="AC693" s="148"/>
      <c r="AD693" s="148"/>
      <c r="AE693" s="148"/>
      <c r="AF693" s="148"/>
      <c r="AG693" s="148" t="s">
        <v>132</v>
      </c>
      <c r="AH693" s="148">
        <v>0</v>
      </c>
      <c r="AI693" s="148"/>
      <c r="AJ693" s="148"/>
      <c r="AK693" s="148"/>
      <c r="AL693" s="148"/>
      <c r="AM693" s="148"/>
      <c r="AN693" s="148"/>
      <c r="AO693" s="148"/>
      <c r="AP693" s="148"/>
      <c r="AQ693" s="148"/>
      <c r="AR693" s="148"/>
      <c r="AS693" s="148"/>
      <c r="AT693" s="148"/>
      <c r="AU693" s="148"/>
      <c r="AV693" s="148"/>
      <c r="AW693" s="148"/>
      <c r="AX693" s="148"/>
      <c r="AY693" s="148"/>
      <c r="AZ693" s="148"/>
      <c r="BA693" s="148"/>
      <c r="BB693" s="148"/>
      <c r="BC693" s="148"/>
      <c r="BD693" s="148"/>
      <c r="BE693" s="148"/>
      <c r="BF693" s="148"/>
      <c r="BG693" s="148"/>
      <c r="BH693" s="148"/>
    </row>
    <row r="694" spans="1:60" outlineLevel="1" x14ac:dyDescent="0.2">
      <c r="A694" s="155"/>
      <c r="B694" s="156"/>
      <c r="C694" s="190" t="s">
        <v>706</v>
      </c>
      <c r="D694" s="160"/>
      <c r="E694" s="161">
        <v>114.88</v>
      </c>
      <c r="F694" s="158"/>
      <c r="G694" s="158"/>
      <c r="H694" s="158"/>
      <c r="I694" s="158"/>
      <c r="J694" s="158"/>
      <c r="K694" s="158"/>
      <c r="L694" s="158"/>
      <c r="M694" s="158"/>
      <c r="N694" s="158"/>
      <c r="O694" s="158"/>
      <c r="P694" s="158"/>
      <c r="Q694" s="158"/>
      <c r="R694" s="158"/>
      <c r="S694" s="158"/>
      <c r="T694" s="158"/>
      <c r="U694" s="158"/>
      <c r="V694" s="158"/>
      <c r="W694" s="158"/>
      <c r="X694" s="158"/>
      <c r="Y694" s="148"/>
      <c r="Z694" s="148"/>
      <c r="AA694" s="148"/>
      <c r="AB694" s="148"/>
      <c r="AC694" s="148"/>
      <c r="AD694" s="148"/>
      <c r="AE694" s="148"/>
      <c r="AF694" s="148"/>
      <c r="AG694" s="148" t="s">
        <v>132</v>
      </c>
      <c r="AH694" s="148">
        <v>0</v>
      </c>
      <c r="AI694" s="148"/>
      <c r="AJ694" s="148"/>
      <c r="AK694" s="148"/>
      <c r="AL694" s="148"/>
      <c r="AM694" s="148"/>
      <c r="AN694" s="148"/>
      <c r="AO694" s="148"/>
      <c r="AP694" s="148"/>
      <c r="AQ694" s="148"/>
      <c r="AR694" s="148"/>
      <c r="AS694" s="148"/>
      <c r="AT694" s="148"/>
      <c r="AU694" s="148"/>
      <c r="AV694" s="148"/>
      <c r="AW694" s="148"/>
      <c r="AX694" s="148"/>
      <c r="AY694" s="148"/>
      <c r="AZ694" s="148"/>
      <c r="BA694" s="148"/>
      <c r="BB694" s="148"/>
      <c r="BC694" s="148"/>
      <c r="BD694" s="148"/>
      <c r="BE694" s="148"/>
      <c r="BF694" s="148"/>
      <c r="BG694" s="148"/>
      <c r="BH694" s="148"/>
    </row>
    <row r="695" spans="1:60" outlineLevel="1" x14ac:dyDescent="0.2">
      <c r="A695" s="155"/>
      <c r="B695" s="156"/>
      <c r="C695" s="190" t="s">
        <v>707</v>
      </c>
      <c r="D695" s="160"/>
      <c r="E695" s="161">
        <v>119.67</v>
      </c>
      <c r="F695" s="158"/>
      <c r="G695" s="158"/>
      <c r="H695" s="158"/>
      <c r="I695" s="158"/>
      <c r="J695" s="158"/>
      <c r="K695" s="158"/>
      <c r="L695" s="158"/>
      <c r="M695" s="158"/>
      <c r="N695" s="158"/>
      <c r="O695" s="158"/>
      <c r="P695" s="158"/>
      <c r="Q695" s="158"/>
      <c r="R695" s="158"/>
      <c r="S695" s="158"/>
      <c r="T695" s="158"/>
      <c r="U695" s="158"/>
      <c r="V695" s="158"/>
      <c r="W695" s="158"/>
      <c r="X695" s="158"/>
      <c r="Y695" s="148"/>
      <c r="Z695" s="148"/>
      <c r="AA695" s="148"/>
      <c r="AB695" s="148"/>
      <c r="AC695" s="148"/>
      <c r="AD695" s="148"/>
      <c r="AE695" s="148"/>
      <c r="AF695" s="148"/>
      <c r="AG695" s="148" t="s">
        <v>132</v>
      </c>
      <c r="AH695" s="148">
        <v>0</v>
      </c>
      <c r="AI695" s="148"/>
      <c r="AJ695" s="148"/>
      <c r="AK695" s="148"/>
      <c r="AL695" s="148"/>
      <c r="AM695" s="148"/>
      <c r="AN695" s="148"/>
      <c r="AO695" s="148"/>
      <c r="AP695" s="148"/>
      <c r="AQ695" s="148"/>
      <c r="AR695" s="148"/>
      <c r="AS695" s="148"/>
      <c r="AT695" s="148"/>
      <c r="AU695" s="148"/>
      <c r="AV695" s="148"/>
      <c r="AW695" s="148"/>
      <c r="AX695" s="148"/>
      <c r="AY695" s="148"/>
      <c r="AZ695" s="148"/>
      <c r="BA695" s="148"/>
      <c r="BB695" s="148"/>
      <c r="BC695" s="148"/>
      <c r="BD695" s="148"/>
      <c r="BE695" s="148"/>
      <c r="BF695" s="148"/>
      <c r="BG695" s="148"/>
      <c r="BH695" s="148"/>
    </row>
    <row r="696" spans="1:60" outlineLevel="1" x14ac:dyDescent="0.2">
      <c r="A696" s="155"/>
      <c r="B696" s="156"/>
      <c r="C696" s="190" t="s">
        <v>708</v>
      </c>
      <c r="D696" s="160"/>
      <c r="E696" s="161">
        <v>84.49</v>
      </c>
      <c r="F696" s="158"/>
      <c r="G696" s="158"/>
      <c r="H696" s="158"/>
      <c r="I696" s="158"/>
      <c r="J696" s="158"/>
      <c r="K696" s="158"/>
      <c r="L696" s="158"/>
      <c r="M696" s="158"/>
      <c r="N696" s="158"/>
      <c r="O696" s="158"/>
      <c r="P696" s="158"/>
      <c r="Q696" s="158"/>
      <c r="R696" s="158"/>
      <c r="S696" s="158"/>
      <c r="T696" s="158"/>
      <c r="U696" s="158"/>
      <c r="V696" s="158"/>
      <c r="W696" s="158"/>
      <c r="X696" s="158"/>
      <c r="Y696" s="148"/>
      <c r="Z696" s="148"/>
      <c r="AA696" s="148"/>
      <c r="AB696" s="148"/>
      <c r="AC696" s="148"/>
      <c r="AD696" s="148"/>
      <c r="AE696" s="148"/>
      <c r="AF696" s="148"/>
      <c r="AG696" s="148" t="s">
        <v>132</v>
      </c>
      <c r="AH696" s="148">
        <v>0</v>
      </c>
      <c r="AI696" s="148"/>
      <c r="AJ696" s="148"/>
      <c r="AK696" s="148"/>
      <c r="AL696" s="148"/>
      <c r="AM696" s="148"/>
      <c r="AN696" s="148"/>
      <c r="AO696" s="148"/>
      <c r="AP696" s="148"/>
      <c r="AQ696" s="148"/>
      <c r="AR696" s="148"/>
      <c r="AS696" s="148"/>
      <c r="AT696" s="148"/>
      <c r="AU696" s="148"/>
      <c r="AV696" s="148"/>
      <c r="AW696" s="148"/>
      <c r="AX696" s="148"/>
      <c r="AY696" s="148"/>
      <c r="AZ696" s="148"/>
      <c r="BA696" s="148"/>
      <c r="BB696" s="148"/>
      <c r="BC696" s="148"/>
      <c r="BD696" s="148"/>
      <c r="BE696" s="148"/>
      <c r="BF696" s="148"/>
      <c r="BG696" s="148"/>
      <c r="BH696" s="148"/>
    </row>
    <row r="697" spans="1:60" outlineLevel="1" x14ac:dyDescent="0.2">
      <c r="A697" s="155"/>
      <c r="B697" s="156"/>
      <c r="C697" s="190" t="s">
        <v>709</v>
      </c>
      <c r="D697" s="160"/>
      <c r="E697" s="161">
        <v>115.03</v>
      </c>
      <c r="F697" s="158"/>
      <c r="G697" s="158"/>
      <c r="H697" s="158"/>
      <c r="I697" s="158"/>
      <c r="J697" s="158"/>
      <c r="K697" s="158"/>
      <c r="L697" s="158"/>
      <c r="M697" s="158"/>
      <c r="N697" s="158"/>
      <c r="O697" s="158"/>
      <c r="P697" s="158"/>
      <c r="Q697" s="158"/>
      <c r="R697" s="158"/>
      <c r="S697" s="158"/>
      <c r="T697" s="158"/>
      <c r="U697" s="158"/>
      <c r="V697" s="158"/>
      <c r="W697" s="158"/>
      <c r="X697" s="158"/>
      <c r="Y697" s="148"/>
      <c r="Z697" s="148"/>
      <c r="AA697" s="148"/>
      <c r="AB697" s="148"/>
      <c r="AC697" s="148"/>
      <c r="AD697" s="148"/>
      <c r="AE697" s="148"/>
      <c r="AF697" s="148"/>
      <c r="AG697" s="148" t="s">
        <v>132</v>
      </c>
      <c r="AH697" s="148">
        <v>0</v>
      </c>
      <c r="AI697" s="148"/>
      <c r="AJ697" s="148"/>
      <c r="AK697" s="148"/>
      <c r="AL697" s="148"/>
      <c r="AM697" s="148"/>
      <c r="AN697" s="148"/>
      <c r="AO697" s="148"/>
      <c r="AP697" s="148"/>
      <c r="AQ697" s="148"/>
      <c r="AR697" s="148"/>
      <c r="AS697" s="148"/>
      <c r="AT697" s="148"/>
      <c r="AU697" s="148"/>
      <c r="AV697" s="148"/>
      <c r="AW697" s="148"/>
      <c r="AX697" s="148"/>
      <c r="AY697" s="148"/>
      <c r="AZ697" s="148"/>
      <c r="BA697" s="148"/>
      <c r="BB697" s="148"/>
      <c r="BC697" s="148"/>
      <c r="BD697" s="148"/>
      <c r="BE697" s="148"/>
      <c r="BF697" s="148"/>
      <c r="BG697" s="148"/>
      <c r="BH697" s="148"/>
    </row>
    <row r="698" spans="1:60" outlineLevel="1" x14ac:dyDescent="0.2">
      <c r="A698" s="155"/>
      <c r="B698" s="156"/>
      <c r="C698" s="190" t="s">
        <v>135</v>
      </c>
      <c r="D698" s="160"/>
      <c r="E698" s="161"/>
      <c r="F698" s="158"/>
      <c r="G698" s="158"/>
      <c r="H698" s="158"/>
      <c r="I698" s="158"/>
      <c r="J698" s="158"/>
      <c r="K698" s="158"/>
      <c r="L698" s="158"/>
      <c r="M698" s="158"/>
      <c r="N698" s="158"/>
      <c r="O698" s="158"/>
      <c r="P698" s="158"/>
      <c r="Q698" s="158"/>
      <c r="R698" s="158"/>
      <c r="S698" s="158"/>
      <c r="T698" s="158"/>
      <c r="U698" s="158"/>
      <c r="V698" s="158"/>
      <c r="W698" s="158"/>
      <c r="X698" s="158"/>
      <c r="Y698" s="148"/>
      <c r="Z698" s="148"/>
      <c r="AA698" s="148"/>
      <c r="AB698" s="148"/>
      <c r="AC698" s="148"/>
      <c r="AD698" s="148"/>
      <c r="AE698" s="148"/>
      <c r="AF698" s="148"/>
      <c r="AG698" s="148" t="s">
        <v>132</v>
      </c>
      <c r="AH698" s="148">
        <v>0</v>
      </c>
      <c r="AI698" s="148"/>
      <c r="AJ698" s="148"/>
      <c r="AK698" s="148"/>
      <c r="AL698" s="148"/>
      <c r="AM698" s="148"/>
      <c r="AN698" s="148"/>
      <c r="AO698" s="148"/>
      <c r="AP698" s="148"/>
      <c r="AQ698" s="148"/>
      <c r="AR698" s="148"/>
      <c r="AS698" s="148"/>
      <c r="AT698" s="148"/>
      <c r="AU698" s="148"/>
      <c r="AV698" s="148"/>
      <c r="AW698" s="148"/>
      <c r="AX698" s="148"/>
      <c r="AY698" s="148"/>
      <c r="AZ698" s="148"/>
      <c r="BA698" s="148"/>
      <c r="BB698" s="148"/>
      <c r="BC698" s="148"/>
      <c r="BD698" s="148"/>
      <c r="BE698" s="148"/>
      <c r="BF698" s="148"/>
      <c r="BG698" s="148"/>
      <c r="BH698" s="148"/>
    </row>
    <row r="699" spans="1:60" outlineLevel="1" x14ac:dyDescent="0.2">
      <c r="A699" s="155"/>
      <c r="B699" s="156"/>
      <c r="C699" s="190" t="s">
        <v>158</v>
      </c>
      <c r="D699" s="160"/>
      <c r="E699" s="161">
        <v>65.64</v>
      </c>
      <c r="F699" s="158"/>
      <c r="G699" s="158"/>
      <c r="H699" s="158"/>
      <c r="I699" s="158"/>
      <c r="J699" s="158"/>
      <c r="K699" s="158"/>
      <c r="L699" s="158"/>
      <c r="M699" s="158"/>
      <c r="N699" s="158"/>
      <c r="O699" s="158"/>
      <c r="P699" s="158"/>
      <c r="Q699" s="158"/>
      <c r="R699" s="158"/>
      <c r="S699" s="158"/>
      <c r="T699" s="158"/>
      <c r="U699" s="158"/>
      <c r="V699" s="158"/>
      <c r="W699" s="158"/>
      <c r="X699" s="158"/>
      <c r="Y699" s="148"/>
      <c r="Z699" s="148"/>
      <c r="AA699" s="148"/>
      <c r="AB699" s="148"/>
      <c r="AC699" s="148"/>
      <c r="AD699" s="148"/>
      <c r="AE699" s="148"/>
      <c r="AF699" s="148"/>
      <c r="AG699" s="148" t="s">
        <v>132</v>
      </c>
      <c r="AH699" s="148">
        <v>0</v>
      </c>
      <c r="AI699" s="148"/>
      <c r="AJ699" s="148"/>
      <c r="AK699" s="148"/>
      <c r="AL699" s="148"/>
      <c r="AM699" s="148"/>
      <c r="AN699" s="148"/>
      <c r="AO699" s="148"/>
      <c r="AP699" s="148"/>
      <c r="AQ699" s="148"/>
      <c r="AR699" s="148"/>
      <c r="AS699" s="148"/>
      <c r="AT699" s="148"/>
      <c r="AU699" s="148"/>
      <c r="AV699" s="148"/>
      <c r="AW699" s="148"/>
      <c r="AX699" s="148"/>
      <c r="AY699" s="148"/>
      <c r="AZ699" s="148"/>
      <c r="BA699" s="148"/>
      <c r="BB699" s="148"/>
      <c r="BC699" s="148"/>
      <c r="BD699" s="148"/>
      <c r="BE699" s="148"/>
      <c r="BF699" s="148"/>
      <c r="BG699" s="148"/>
      <c r="BH699" s="148"/>
    </row>
    <row r="700" spans="1:60" outlineLevel="1" x14ac:dyDescent="0.2">
      <c r="A700" s="155"/>
      <c r="B700" s="156"/>
      <c r="C700" s="190" t="s">
        <v>135</v>
      </c>
      <c r="D700" s="160"/>
      <c r="E700" s="161"/>
      <c r="F700" s="158"/>
      <c r="G700" s="158"/>
      <c r="H700" s="158"/>
      <c r="I700" s="158"/>
      <c r="J700" s="158"/>
      <c r="K700" s="158"/>
      <c r="L700" s="158"/>
      <c r="M700" s="158"/>
      <c r="N700" s="158"/>
      <c r="O700" s="158"/>
      <c r="P700" s="158"/>
      <c r="Q700" s="158"/>
      <c r="R700" s="158"/>
      <c r="S700" s="158"/>
      <c r="T700" s="158"/>
      <c r="U700" s="158"/>
      <c r="V700" s="158"/>
      <c r="W700" s="158"/>
      <c r="X700" s="158"/>
      <c r="Y700" s="148"/>
      <c r="Z700" s="148"/>
      <c r="AA700" s="148"/>
      <c r="AB700" s="148"/>
      <c r="AC700" s="148"/>
      <c r="AD700" s="148"/>
      <c r="AE700" s="148"/>
      <c r="AF700" s="148"/>
      <c r="AG700" s="148" t="s">
        <v>132</v>
      </c>
      <c r="AH700" s="148">
        <v>0</v>
      </c>
      <c r="AI700" s="148"/>
      <c r="AJ700" s="148"/>
      <c r="AK700" s="148"/>
      <c r="AL700" s="148"/>
      <c r="AM700" s="148"/>
      <c r="AN700" s="148"/>
      <c r="AO700" s="148"/>
      <c r="AP700" s="148"/>
      <c r="AQ700" s="148"/>
      <c r="AR700" s="148"/>
      <c r="AS700" s="148"/>
      <c r="AT700" s="148"/>
      <c r="AU700" s="148"/>
      <c r="AV700" s="148"/>
      <c r="AW700" s="148"/>
      <c r="AX700" s="148"/>
      <c r="AY700" s="148"/>
      <c r="AZ700" s="148"/>
      <c r="BA700" s="148"/>
      <c r="BB700" s="148"/>
      <c r="BC700" s="148"/>
      <c r="BD700" s="148"/>
      <c r="BE700" s="148"/>
      <c r="BF700" s="148"/>
      <c r="BG700" s="148"/>
      <c r="BH700" s="148"/>
    </row>
    <row r="701" spans="1:60" outlineLevel="1" x14ac:dyDescent="0.2">
      <c r="A701" s="155"/>
      <c r="B701" s="156"/>
      <c r="C701" s="190" t="s">
        <v>159</v>
      </c>
      <c r="D701" s="160"/>
      <c r="E701" s="161">
        <v>71.8</v>
      </c>
      <c r="F701" s="158"/>
      <c r="G701" s="158"/>
      <c r="H701" s="158"/>
      <c r="I701" s="158"/>
      <c r="J701" s="158"/>
      <c r="K701" s="158"/>
      <c r="L701" s="158"/>
      <c r="M701" s="158"/>
      <c r="N701" s="158"/>
      <c r="O701" s="158"/>
      <c r="P701" s="158"/>
      <c r="Q701" s="158"/>
      <c r="R701" s="158"/>
      <c r="S701" s="158"/>
      <c r="T701" s="158"/>
      <c r="U701" s="158"/>
      <c r="V701" s="158"/>
      <c r="W701" s="158"/>
      <c r="X701" s="158"/>
      <c r="Y701" s="148"/>
      <c r="Z701" s="148"/>
      <c r="AA701" s="148"/>
      <c r="AB701" s="148"/>
      <c r="AC701" s="148"/>
      <c r="AD701" s="148"/>
      <c r="AE701" s="148"/>
      <c r="AF701" s="148"/>
      <c r="AG701" s="148" t="s">
        <v>132</v>
      </c>
      <c r="AH701" s="148">
        <v>0</v>
      </c>
      <c r="AI701" s="148"/>
      <c r="AJ701" s="148"/>
      <c r="AK701" s="148"/>
      <c r="AL701" s="148"/>
      <c r="AM701" s="148"/>
      <c r="AN701" s="148"/>
      <c r="AO701" s="148"/>
      <c r="AP701" s="148"/>
      <c r="AQ701" s="148"/>
      <c r="AR701" s="148"/>
      <c r="AS701" s="148"/>
      <c r="AT701" s="148"/>
      <c r="AU701" s="148"/>
      <c r="AV701" s="148"/>
      <c r="AW701" s="148"/>
      <c r="AX701" s="148"/>
      <c r="AY701" s="148"/>
      <c r="AZ701" s="148"/>
      <c r="BA701" s="148"/>
      <c r="BB701" s="148"/>
      <c r="BC701" s="148"/>
      <c r="BD701" s="148"/>
      <c r="BE701" s="148"/>
      <c r="BF701" s="148"/>
      <c r="BG701" s="148"/>
      <c r="BH701" s="148"/>
    </row>
    <row r="702" spans="1:60" outlineLevel="1" x14ac:dyDescent="0.2">
      <c r="A702" s="155"/>
      <c r="B702" s="156"/>
      <c r="C702" s="190" t="s">
        <v>160</v>
      </c>
      <c r="D702" s="160"/>
      <c r="E702" s="161">
        <v>20.96</v>
      </c>
      <c r="F702" s="158"/>
      <c r="G702" s="158"/>
      <c r="H702" s="158"/>
      <c r="I702" s="158"/>
      <c r="J702" s="158"/>
      <c r="K702" s="158"/>
      <c r="L702" s="158"/>
      <c r="M702" s="158"/>
      <c r="N702" s="158"/>
      <c r="O702" s="158"/>
      <c r="P702" s="158"/>
      <c r="Q702" s="158"/>
      <c r="R702" s="158"/>
      <c r="S702" s="158"/>
      <c r="T702" s="158"/>
      <c r="U702" s="158"/>
      <c r="V702" s="158"/>
      <c r="W702" s="158"/>
      <c r="X702" s="158"/>
      <c r="Y702" s="148"/>
      <c r="Z702" s="148"/>
      <c r="AA702" s="148"/>
      <c r="AB702" s="148"/>
      <c r="AC702" s="148"/>
      <c r="AD702" s="148"/>
      <c r="AE702" s="148"/>
      <c r="AF702" s="148"/>
      <c r="AG702" s="148" t="s">
        <v>132</v>
      </c>
      <c r="AH702" s="148">
        <v>0</v>
      </c>
      <c r="AI702" s="148"/>
      <c r="AJ702" s="148"/>
      <c r="AK702" s="148"/>
      <c r="AL702" s="148"/>
      <c r="AM702" s="148"/>
      <c r="AN702" s="148"/>
      <c r="AO702" s="148"/>
      <c r="AP702" s="148"/>
      <c r="AQ702" s="148"/>
      <c r="AR702" s="148"/>
      <c r="AS702" s="148"/>
      <c r="AT702" s="148"/>
      <c r="AU702" s="148"/>
      <c r="AV702" s="148"/>
      <c r="AW702" s="148"/>
      <c r="AX702" s="148"/>
      <c r="AY702" s="148"/>
      <c r="AZ702" s="148"/>
      <c r="BA702" s="148"/>
      <c r="BB702" s="148"/>
      <c r="BC702" s="148"/>
      <c r="BD702" s="148"/>
      <c r="BE702" s="148"/>
      <c r="BF702" s="148"/>
      <c r="BG702" s="148"/>
      <c r="BH702" s="148"/>
    </row>
    <row r="703" spans="1:60" outlineLevel="1" x14ac:dyDescent="0.2">
      <c r="A703" s="155"/>
      <c r="B703" s="156"/>
      <c r="C703" s="190" t="s">
        <v>161</v>
      </c>
      <c r="D703" s="160"/>
      <c r="E703" s="161">
        <v>50.6</v>
      </c>
      <c r="F703" s="158"/>
      <c r="G703" s="158"/>
      <c r="H703" s="158"/>
      <c r="I703" s="158"/>
      <c r="J703" s="158"/>
      <c r="K703" s="158"/>
      <c r="L703" s="158"/>
      <c r="M703" s="158"/>
      <c r="N703" s="158"/>
      <c r="O703" s="158"/>
      <c r="P703" s="158"/>
      <c r="Q703" s="158"/>
      <c r="R703" s="158"/>
      <c r="S703" s="158"/>
      <c r="T703" s="158"/>
      <c r="U703" s="158"/>
      <c r="V703" s="158"/>
      <c r="W703" s="158"/>
      <c r="X703" s="158"/>
      <c r="Y703" s="148"/>
      <c r="Z703" s="148"/>
      <c r="AA703" s="148"/>
      <c r="AB703" s="148"/>
      <c r="AC703" s="148"/>
      <c r="AD703" s="148"/>
      <c r="AE703" s="148"/>
      <c r="AF703" s="148"/>
      <c r="AG703" s="148" t="s">
        <v>132</v>
      </c>
      <c r="AH703" s="148">
        <v>0</v>
      </c>
      <c r="AI703" s="148"/>
      <c r="AJ703" s="148"/>
      <c r="AK703" s="148"/>
      <c r="AL703" s="148"/>
      <c r="AM703" s="148"/>
      <c r="AN703" s="148"/>
      <c r="AO703" s="148"/>
      <c r="AP703" s="148"/>
      <c r="AQ703" s="148"/>
      <c r="AR703" s="148"/>
      <c r="AS703" s="148"/>
      <c r="AT703" s="148"/>
      <c r="AU703" s="148"/>
      <c r="AV703" s="148"/>
      <c r="AW703" s="148"/>
      <c r="AX703" s="148"/>
      <c r="AY703" s="148"/>
      <c r="AZ703" s="148"/>
      <c r="BA703" s="148"/>
      <c r="BB703" s="148"/>
      <c r="BC703" s="148"/>
      <c r="BD703" s="148"/>
      <c r="BE703" s="148"/>
      <c r="BF703" s="148"/>
      <c r="BG703" s="148"/>
      <c r="BH703" s="148"/>
    </row>
    <row r="704" spans="1:60" outlineLevel="1" x14ac:dyDescent="0.2">
      <c r="A704" s="155"/>
      <c r="B704" s="156"/>
      <c r="C704" s="190" t="s">
        <v>162</v>
      </c>
      <c r="D704" s="160"/>
      <c r="E704" s="161">
        <v>73.92</v>
      </c>
      <c r="F704" s="158"/>
      <c r="G704" s="158"/>
      <c r="H704" s="158"/>
      <c r="I704" s="158"/>
      <c r="J704" s="158"/>
      <c r="K704" s="158"/>
      <c r="L704" s="158"/>
      <c r="M704" s="158"/>
      <c r="N704" s="158"/>
      <c r="O704" s="158"/>
      <c r="P704" s="158"/>
      <c r="Q704" s="158"/>
      <c r="R704" s="158"/>
      <c r="S704" s="158"/>
      <c r="T704" s="158"/>
      <c r="U704" s="158"/>
      <c r="V704" s="158"/>
      <c r="W704" s="158"/>
      <c r="X704" s="158"/>
      <c r="Y704" s="148"/>
      <c r="Z704" s="148"/>
      <c r="AA704" s="148"/>
      <c r="AB704" s="148"/>
      <c r="AC704" s="148"/>
      <c r="AD704" s="148"/>
      <c r="AE704" s="148"/>
      <c r="AF704" s="148"/>
      <c r="AG704" s="148" t="s">
        <v>132</v>
      </c>
      <c r="AH704" s="148">
        <v>0</v>
      </c>
      <c r="AI704" s="148"/>
      <c r="AJ704" s="148"/>
      <c r="AK704" s="148"/>
      <c r="AL704" s="148"/>
      <c r="AM704" s="148"/>
      <c r="AN704" s="148"/>
      <c r="AO704" s="148"/>
      <c r="AP704" s="148"/>
      <c r="AQ704" s="148"/>
      <c r="AR704" s="148"/>
      <c r="AS704" s="148"/>
      <c r="AT704" s="148"/>
      <c r="AU704" s="148"/>
      <c r="AV704" s="148"/>
      <c r="AW704" s="148"/>
      <c r="AX704" s="148"/>
      <c r="AY704" s="148"/>
      <c r="AZ704" s="148"/>
      <c r="BA704" s="148"/>
      <c r="BB704" s="148"/>
      <c r="BC704" s="148"/>
      <c r="BD704" s="148"/>
      <c r="BE704" s="148"/>
      <c r="BF704" s="148"/>
      <c r="BG704" s="148"/>
      <c r="BH704" s="148"/>
    </row>
    <row r="705" spans="1:60" outlineLevel="1" x14ac:dyDescent="0.2">
      <c r="A705" s="155"/>
      <c r="B705" s="156"/>
      <c r="C705" s="190" t="s">
        <v>163</v>
      </c>
      <c r="D705" s="160"/>
      <c r="E705" s="161">
        <v>12.32</v>
      </c>
      <c r="F705" s="158"/>
      <c r="G705" s="158"/>
      <c r="H705" s="158"/>
      <c r="I705" s="158"/>
      <c r="J705" s="158"/>
      <c r="K705" s="158"/>
      <c r="L705" s="158"/>
      <c r="M705" s="158"/>
      <c r="N705" s="158"/>
      <c r="O705" s="158"/>
      <c r="P705" s="158"/>
      <c r="Q705" s="158"/>
      <c r="R705" s="158"/>
      <c r="S705" s="158"/>
      <c r="T705" s="158"/>
      <c r="U705" s="158"/>
      <c r="V705" s="158"/>
      <c r="W705" s="158"/>
      <c r="X705" s="158"/>
      <c r="Y705" s="148"/>
      <c r="Z705" s="148"/>
      <c r="AA705" s="148"/>
      <c r="AB705" s="148"/>
      <c r="AC705" s="148"/>
      <c r="AD705" s="148"/>
      <c r="AE705" s="148"/>
      <c r="AF705" s="148"/>
      <c r="AG705" s="148" t="s">
        <v>132</v>
      </c>
      <c r="AH705" s="148">
        <v>0</v>
      </c>
      <c r="AI705" s="148"/>
      <c r="AJ705" s="148"/>
      <c r="AK705" s="148"/>
      <c r="AL705" s="148"/>
      <c r="AM705" s="148"/>
      <c r="AN705" s="148"/>
      <c r="AO705" s="148"/>
      <c r="AP705" s="148"/>
      <c r="AQ705" s="148"/>
      <c r="AR705" s="148"/>
      <c r="AS705" s="148"/>
      <c r="AT705" s="148"/>
      <c r="AU705" s="148"/>
      <c r="AV705" s="148"/>
      <c r="AW705" s="148"/>
      <c r="AX705" s="148"/>
      <c r="AY705" s="148"/>
      <c r="AZ705" s="148"/>
      <c r="BA705" s="148"/>
      <c r="BB705" s="148"/>
      <c r="BC705" s="148"/>
      <c r="BD705" s="148"/>
      <c r="BE705" s="148"/>
      <c r="BF705" s="148"/>
      <c r="BG705" s="148"/>
      <c r="BH705" s="148"/>
    </row>
    <row r="706" spans="1:60" outlineLevel="1" x14ac:dyDescent="0.2">
      <c r="A706" s="155"/>
      <c r="B706" s="156"/>
      <c r="C706" s="190" t="s">
        <v>135</v>
      </c>
      <c r="D706" s="160"/>
      <c r="E706" s="161"/>
      <c r="F706" s="158"/>
      <c r="G706" s="158"/>
      <c r="H706" s="158"/>
      <c r="I706" s="158"/>
      <c r="J706" s="158"/>
      <c r="K706" s="158"/>
      <c r="L706" s="158"/>
      <c r="M706" s="158"/>
      <c r="N706" s="158"/>
      <c r="O706" s="158"/>
      <c r="P706" s="158"/>
      <c r="Q706" s="158"/>
      <c r="R706" s="158"/>
      <c r="S706" s="158"/>
      <c r="T706" s="158"/>
      <c r="U706" s="158"/>
      <c r="V706" s="158"/>
      <c r="W706" s="158"/>
      <c r="X706" s="158"/>
      <c r="Y706" s="148"/>
      <c r="Z706" s="148"/>
      <c r="AA706" s="148"/>
      <c r="AB706" s="148"/>
      <c r="AC706" s="148"/>
      <c r="AD706" s="148"/>
      <c r="AE706" s="148"/>
      <c r="AF706" s="148"/>
      <c r="AG706" s="148" t="s">
        <v>132</v>
      </c>
      <c r="AH706" s="148">
        <v>0</v>
      </c>
      <c r="AI706" s="148"/>
      <c r="AJ706" s="148"/>
      <c r="AK706" s="148"/>
      <c r="AL706" s="148"/>
      <c r="AM706" s="148"/>
      <c r="AN706" s="148"/>
      <c r="AO706" s="148"/>
      <c r="AP706" s="148"/>
      <c r="AQ706" s="148"/>
      <c r="AR706" s="148"/>
      <c r="AS706" s="148"/>
      <c r="AT706" s="148"/>
      <c r="AU706" s="148"/>
      <c r="AV706" s="148"/>
      <c r="AW706" s="148"/>
      <c r="AX706" s="148"/>
      <c r="AY706" s="148"/>
      <c r="AZ706" s="148"/>
      <c r="BA706" s="148"/>
      <c r="BB706" s="148"/>
      <c r="BC706" s="148"/>
      <c r="BD706" s="148"/>
      <c r="BE706" s="148"/>
      <c r="BF706" s="148"/>
      <c r="BG706" s="148"/>
      <c r="BH706" s="148"/>
    </row>
    <row r="707" spans="1:60" outlineLevel="1" x14ac:dyDescent="0.2">
      <c r="A707" s="155"/>
      <c r="B707" s="156"/>
      <c r="C707" s="190" t="s">
        <v>136</v>
      </c>
      <c r="D707" s="160"/>
      <c r="E707" s="161">
        <v>28.24</v>
      </c>
      <c r="F707" s="158"/>
      <c r="G707" s="158"/>
      <c r="H707" s="158"/>
      <c r="I707" s="158"/>
      <c r="J707" s="158"/>
      <c r="K707" s="158"/>
      <c r="L707" s="158"/>
      <c r="M707" s="158"/>
      <c r="N707" s="158"/>
      <c r="O707" s="158"/>
      <c r="P707" s="158"/>
      <c r="Q707" s="158"/>
      <c r="R707" s="158"/>
      <c r="S707" s="158"/>
      <c r="T707" s="158"/>
      <c r="U707" s="158"/>
      <c r="V707" s="158"/>
      <c r="W707" s="158"/>
      <c r="X707" s="158"/>
      <c r="Y707" s="148"/>
      <c r="Z707" s="148"/>
      <c r="AA707" s="148"/>
      <c r="AB707" s="148"/>
      <c r="AC707" s="148"/>
      <c r="AD707" s="148"/>
      <c r="AE707" s="148"/>
      <c r="AF707" s="148"/>
      <c r="AG707" s="148" t="s">
        <v>132</v>
      </c>
      <c r="AH707" s="148">
        <v>0</v>
      </c>
      <c r="AI707" s="148"/>
      <c r="AJ707" s="148"/>
      <c r="AK707" s="148"/>
      <c r="AL707" s="148"/>
      <c r="AM707" s="148"/>
      <c r="AN707" s="148"/>
      <c r="AO707" s="148"/>
      <c r="AP707" s="148"/>
      <c r="AQ707" s="148"/>
      <c r="AR707" s="148"/>
      <c r="AS707" s="148"/>
      <c r="AT707" s="148"/>
      <c r="AU707" s="148"/>
      <c r="AV707" s="148"/>
      <c r="AW707" s="148"/>
      <c r="AX707" s="148"/>
      <c r="AY707" s="148"/>
      <c r="AZ707" s="148"/>
      <c r="BA707" s="148"/>
      <c r="BB707" s="148"/>
      <c r="BC707" s="148"/>
      <c r="BD707" s="148"/>
      <c r="BE707" s="148"/>
      <c r="BF707" s="148"/>
      <c r="BG707" s="148"/>
      <c r="BH707" s="148"/>
    </row>
    <row r="708" spans="1:60" outlineLevel="1" x14ac:dyDescent="0.2">
      <c r="A708" s="155"/>
      <c r="B708" s="156"/>
      <c r="C708" s="190" t="s">
        <v>137</v>
      </c>
      <c r="D708" s="160"/>
      <c r="E708" s="161">
        <v>25.97</v>
      </c>
      <c r="F708" s="158"/>
      <c r="G708" s="158"/>
      <c r="H708" s="158"/>
      <c r="I708" s="158"/>
      <c r="J708" s="158"/>
      <c r="K708" s="158"/>
      <c r="L708" s="158"/>
      <c r="M708" s="158"/>
      <c r="N708" s="158"/>
      <c r="O708" s="158"/>
      <c r="P708" s="158"/>
      <c r="Q708" s="158"/>
      <c r="R708" s="158"/>
      <c r="S708" s="158"/>
      <c r="T708" s="158"/>
      <c r="U708" s="158"/>
      <c r="V708" s="158"/>
      <c r="W708" s="158"/>
      <c r="X708" s="158"/>
      <c r="Y708" s="148"/>
      <c r="Z708" s="148"/>
      <c r="AA708" s="148"/>
      <c r="AB708" s="148"/>
      <c r="AC708" s="148"/>
      <c r="AD708" s="148"/>
      <c r="AE708" s="148"/>
      <c r="AF708" s="148"/>
      <c r="AG708" s="148" t="s">
        <v>132</v>
      </c>
      <c r="AH708" s="148">
        <v>0</v>
      </c>
      <c r="AI708" s="148"/>
      <c r="AJ708" s="148"/>
      <c r="AK708" s="148"/>
      <c r="AL708" s="148"/>
      <c r="AM708" s="148"/>
      <c r="AN708" s="148"/>
      <c r="AO708" s="148"/>
      <c r="AP708" s="148"/>
      <c r="AQ708" s="148"/>
      <c r="AR708" s="148"/>
      <c r="AS708" s="148"/>
      <c r="AT708" s="148"/>
      <c r="AU708" s="148"/>
      <c r="AV708" s="148"/>
      <c r="AW708" s="148"/>
      <c r="AX708" s="148"/>
      <c r="AY708" s="148"/>
      <c r="AZ708" s="148"/>
      <c r="BA708" s="148"/>
      <c r="BB708" s="148"/>
      <c r="BC708" s="148"/>
      <c r="BD708" s="148"/>
      <c r="BE708" s="148"/>
      <c r="BF708" s="148"/>
      <c r="BG708" s="148"/>
      <c r="BH708" s="148"/>
    </row>
    <row r="709" spans="1:60" outlineLevel="1" x14ac:dyDescent="0.2">
      <c r="A709" s="155"/>
      <c r="B709" s="156"/>
      <c r="C709" s="190" t="s">
        <v>138</v>
      </c>
      <c r="D709" s="160"/>
      <c r="E709" s="161">
        <v>7.19</v>
      </c>
      <c r="F709" s="158"/>
      <c r="G709" s="158"/>
      <c r="H709" s="158"/>
      <c r="I709" s="158"/>
      <c r="J709" s="158"/>
      <c r="K709" s="158"/>
      <c r="L709" s="158"/>
      <c r="M709" s="158"/>
      <c r="N709" s="158"/>
      <c r="O709" s="158"/>
      <c r="P709" s="158"/>
      <c r="Q709" s="158"/>
      <c r="R709" s="158"/>
      <c r="S709" s="158"/>
      <c r="T709" s="158"/>
      <c r="U709" s="158"/>
      <c r="V709" s="158"/>
      <c r="W709" s="158"/>
      <c r="X709" s="158"/>
      <c r="Y709" s="148"/>
      <c r="Z709" s="148"/>
      <c r="AA709" s="148"/>
      <c r="AB709" s="148"/>
      <c r="AC709" s="148"/>
      <c r="AD709" s="148"/>
      <c r="AE709" s="148"/>
      <c r="AF709" s="148"/>
      <c r="AG709" s="148" t="s">
        <v>132</v>
      </c>
      <c r="AH709" s="148">
        <v>0</v>
      </c>
      <c r="AI709" s="148"/>
      <c r="AJ709" s="148"/>
      <c r="AK709" s="148"/>
      <c r="AL709" s="148"/>
      <c r="AM709" s="148"/>
      <c r="AN709" s="148"/>
      <c r="AO709" s="148"/>
      <c r="AP709" s="148"/>
      <c r="AQ709" s="148"/>
      <c r="AR709" s="148"/>
      <c r="AS709" s="148"/>
      <c r="AT709" s="148"/>
      <c r="AU709" s="148"/>
      <c r="AV709" s="148"/>
      <c r="AW709" s="148"/>
      <c r="AX709" s="148"/>
      <c r="AY709" s="148"/>
      <c r="AZ709" s="148"/>
      <c r="BA709" s="148"/>
      <c r="BB709" s="148"/>
      <c r="BC709" s="148"/>
      <c r="BD709" s="148"/>
      <c r="BE709" s="148"/>
      <c r="BF709" s="148"/>
      <c r="BG709" s="148"/>
      <c r="BH709" s="148"/>
    </row>
    <row r="710" spans="1:60" outlineLevel="1" x14ac:dyDescent="0.2">
      <c r="A710" s="155"/>
      <c r="B710" s="156"/>
      <c r="C710" s="190" t="s">
        <v>139</v>
      </c>
      <c r="D710" s="160"/>
      <c r="E710" s="161">
        <v>23.37</v>
      </c>
      <c r="F710" s="158"/>
      <c r="G710" s="158"/>
      <c r="H710" s="158"/>
      <c r="I710" s="158"/>
      <c r="J710" s="158"/>
      <c r="K710" s="158"/>
      <c r="L710" s="158"/>
      <c r="M710" s="158"/>
      <c r="N710" s="158"/>
      <c r="O710" s="158"/>
      <c r="P710" s="158"/>
      <c r="Q710" s="158"/>
      <c r="R710" s="158"/>
      <c r="S710" s="158"/>
      <c r="T710" s="158"/>
      <c r="U710" s="158"/>
      <c r="V710" s="158"/>
      <c r="W710" s="158"/>
      <c r="X710" s="158"/>
      <c r="Y710" s="148"/>
      <c r="Z710" s="148"/>
      <c r="AA710" s="148"/>
      <c r="AB710" s="148"/>
      <c r="AC710" s="148"/>
      <c r="AD710" s="148"/>
      <c r="AE710" s="148"/>
      <c r="AF710" s="148"/>
      <c r="AG710" s="148" t="s">
        <v>132</v>
      </c>
      <c r="AH710" s="148">
        <v>0</v>
      </c>
      <c r="AI710" s="148"/>
      <c r="AJ710" s="148"/>
      <c r="AK710" s="148"/>
      <c r="AL710" s="148"/>
      <c r="AM710" s="148"/>
      <c r="AN710" s="148"/>
      <c r="AO710" s="148"/>
      <c r="AP710" s="148"/>
      <c r="AQ710" s="148"/>
      <c r="AR710" s="148"/>
      <c r="AS710" s="148"/>
      <c r="AT710" s="148"/>
      <c r="AU710" s="148"/>
      <c r="AV710" s="148"/>
      <c r="AW710" s="148"/>
      <c r="AX710" s="148"/>
      <c r="AY710" s="148"/>
      <c r="AZ710" s="148"/>
      <c r="BA710" s="148"/>
      <c r="BB710" s="148"/>
      <c r="BC710" s="148"/>
      <c r="BD710" s="148"/>
      <c r="BE710" s="148"/>
      <c r="BF710" s="148"/>
      <c r="BG710" s="148"/>
      <c r="BH710" s="148"/>
    </row>
    <row r="711" spans="1:60" outlineLevel="1" x14ac:dyDescent="0.2">
      <c r="A711" s="155"/>
      <c r="B711" s="156"/>
      <c r="C711" s="190" t="s">
        <v>140</v>
      </c>
      <c r="D711" s="160"/>
      <c r="E711" s="161">
        <v>7.1</v>
      </c>
      <c r="F711" s="158"/>
      <c r="G711" s="158"/>
      <c r="H711" s="158"/>
      <c r="I711" s="158"/>
      <c r="J711" s="158"/>
      <c r="K711" s="158"/>
      <c r="L711" s="158"/>
      <c r="M711" s="158"/>
      <c r="N711" s="158"/>
      <c r="O711" s="158"/>
      <c r="P711" s="158"/>
      <c r="Q711" s="158"/>
      <c r="R711" s="158"/>
      <c r="S711" s="158"/>
      <c r="T711" s="158"/>
      <c r="U711" s="158"/>
      <c r="V711" s="158"/>
      <c r="W711" s="158"/>
      <c r="X711" s="158"/>
      <c r="Y711" s="148"/>
      <c r="Z711" s="148"/>
      <c r="AA711" s="148"/>
      <c r="AB711" s="148"/>
      <c r="AC711" s="148"/>
      <c r="AD711" s="148"/>
      <c r="AE711" s="148"/>
      <c r="AF711" s="148"/>
      <c r="AG711" s="148" t="s">
        <v>132</v>
      </c>
      <c r="AH711" s="148">
        <v>0</v>
      </c>
      <c r="AI711" s="148"/>
      <c r="AJ711" s="148"/>
      <c r="AK711" s="148"/>
      <c r="AL711" s="148"/>
      <c r="AM711" s="148"/>
      <c r="AN711" s="148"/>
      <c r="AO711" s="148"/>
      <c r="AP711" s="148"/>
      <c r="AQ711" s="148"/>
      <c r="AR711" s="148"/>
      <c r="AS711" s="148"/>
      <c r="AT711" s="148"/>
      <c r="AU711" s="148"/>
      <c r="AV711" s="148"/>
      <c r="AW711" s="148"/>
      <c r="AX711" s="148"/>
      <c r="AY711" s="148"/>
      <c r="AZ711" s="148"/>
      <c r="BA711" s="148"/>
      <c r="BB711" s="148"/>
      <c r="BC711" s="148"/>
      <c r="BD711" s="148"/>
      <c r="BE711" s="148"/>
      <c r="BF711" s="148"/>
      <c r="BG711" s="148"/>
      <c r="BH711" s="148"/>
    </row>
    <row r="712" spans="1:60" outlineLevel="1" x14ac:dyDescent="0.2">
      <c r="A712" s="155"/>
      <c r="B712" s="156"/>
      <c r="C712" s="190" t="s">
        <v>135</v>
      </c>
      <c r="D712" s="160"/>
      <c r="E712" s="161"/>
      <c r="F712" s="158"/>
      <c r="G712" s="158"/>
      <c r="H712" s="158"/>
      <c r="I712" s="158"/>
      <c r="J712" s="158"/>
      <c r="K712" s="158"/>
      <c r="L712" s="158"/>
      <c r="M712" s="158"/>
      <c r="N712" s="158"/>
      <c r="O712" s="158"/>
      <c r="P712" s="158"/>
      <c r="Q712" s="158"/>
      <c r="R712" s="158"/>
      <c r="S712" s="158"/>
      <c r="T712" s="158"/>
      <c r="U712" s="158"/>
      <c r="V712" s="158"/>
      <c r="W712" s="158"/>
      <c r="X712" s="158"/>
      <c r="Y712" s="148"/>
      <c r="Z712" s="148"/>
      <c r="AA712" s="148"/>
      <c r="AB712" s="148"/>
      <c r="AC712" s="148"/>
      <c r="AD712" s="148"/>
      <c r="AE712" s="148"/>
      <c r="AF712" s="148"/>
      <c r="AG712" s="148" t="s">
        <v>132</v>
      </c>
      <c r="AH712" s="148">
        <v>0</v>
      </c>
      <c r="AI712" s="148"/>
      <c r="AJ712" s="148"/>
      <c r="AK712" s="148"/>
      <c r="AL712" s="148"/>
      <c r="AM712" s="148"/>
      <c r="AN712" s="148"/>
      <c r="AO712" s="148"/>
      <c r="AP712" s="148"/>
      <c r="AQ712" s="148"/>
      <c r="AR712" s="148"/>
      <c r="AS712" s="148"/>
      <c r="AT712" s="148"/>
      <c r="AU712" s="148"/>
      <c r="AV712" s="148"/>
      <c r="AW712" s="148"/>
      <c r="AX712" s="148"/>
      <c r="AY712" s="148"/>
      <c r="AZ712" s="148"/>
      <c r="BA712" s="148"/>
      <c r="BB712" s="148"/>
      <c r="BC712" s="148"/>
      <c r="BD712" s="148"/>
      <c r="BE712" s="148"/>
      <c r="BF712" s="148"/>
      <c r="BG712" s="148"/>
      <c r="BH712" s="148"/>
    </row>
    <row r="713" spans="1:60" outlineLevel="1" x14ac:dyDescent="0.2">
      <c r="A713" s="155"/>
      <c r="B713" s="156"/>
      <c r="C713" s="190" t="s">
        <v>141</v>
      </c>
      <c r="D713" s="160"/>
      <c r="E713" s="161">
        <v>26.26</v>
      </c>
      <c r="F713" s="158"/>
      <c r="G713" s="158"/>
      <c r="H713" s="158"/>
      <c r="I713" s="158"/>
      <c r="J713" s="158"/>
      <c r="K713" s="158"/>
      <c r="L713" s="158"/>
      <c r="M713" s="158"/>
      <c r="N713" s="158"/>
      <c r="O713" s="158"/>
      <c r="P713" s="158"/>
      <c r="Q713" s="158"/>
      <c r="R713" s="158"/>
      <c r="S713" s="158"/>
      <c r="T713" s="158"/>
      <c r="U713" s="158"/>
      <c r="V713" s="158"/>
      <c r="W713" s="158"/>
      <c r="X713" s="158"/>
      <c r="Y713" s="148"/>
      <c r="Z713" s="148"/>
      <c r="AA713" s="148"/>
      <c r="AB713" s="148"/>
      <c r="AC713" s="148"/>
      <c r="AD713" s="148"/>
      <c r="AE713" s="148"/>
      <c r="AF713" s="148"/>
      <c r="AG713" s="148" t="s">
        <v>132</v>
      </c>
      <c r="AH713" s="148">
        <v>0</v>
      </c>
      <c r="AI713" s="148"/>
      <c r="AJ713" s="148"/>
      <c r="AK713" s="148"/>
      <c r="AL713" s="148"/>
      <c r="AM713" s="148"/>
      <c r="AN713" s="148"/>
      <c r="AO713" s="148"/>
      <c r="AP713" s="148"/>
      <c r="AQ713" s="148"/>
      <c r="AR713" s="148"/>
      <c r="AS713" s="148"/>
      <c r="AT713" s="148"/>
      <c r="AU713" s="148"/>
      <c r="AV713" s="148"/>
      <c r="AW713" s="148"/>
      <c r="AX713" s="148"/>
      <c r="AY713" s="148"/>
      <c r="AZ713" s="148"/>
      <c r="BA713" s="148"/>
      <c r="BB713" s="148"/>
      <c r="BC713" s="148"/>
      <c r="BD713" s="148"/>
      <c r="BE713" s="148"/>
      <c r="BF713" s="148"/>
      <c r="BG713" s="148"/>
      <c r="BH713" s="148"/>
    </row>
    <row r="714" spans="1:60" outlineLevel="1" x14ac:dyDescent="0.2">
      <c r="A714" s="171">
        <v>128</v>
      </c>
      <c r="B714" s="172" t="s">
        <v>710</v>
      </c>
      <c r="C714" s="189" t="s">
        <v>711</v>
      </c>
      <c r="D714" s="173" t="s">
        <v>126</v>
      </c>
      <c r="E714" s="174">
        <v>1110.9824000000001</v>
      </c>
      <c r="F714" s="175"/>
      <c r="G714" s="176">
        <f>ROUND(E714*F714,2)</f>
        <v>0</v>
      </c>
      <c r="H714" s="175"/>
      <c r="I714" s="176">
        <f>ROUND(E714*H714,2)</f>
        <v>0</v>
      </c>
      <c r="J714" s="175"/>
      <c r="K714" s="176">
        <f>ROUND(E714*J714,2)</f>
        <v>0</v>
      </c>
      <c r="L714" s="176">
        <v>21</v>
      </c>
      <c r="M714" s="176">
        <f>G714*(1+L714/100)</f>
        <v>0</v>
      </c>
      <c r="N714" s="176">
        <v>3.2000000000000003E-4</v>
      </c>
      <c r="O714" s="176">
        <f>ROUND(E714*N714,2)</f>
        <v>0.36</v>
      </c>
      <c r="P714" s="176">
        <v>0</v>
      </c>
      <c r="Q714" s="176">
        <f>ROUND(E714*P714,2)</f>
        <v>0</v>
      </c>
      <c r="R714" s="176" t="s">
        <v>702</v>
      </c>
      <c r="S714" s="176" t="s">
        <v>128</v>
      </c>
      <c r="T714" s="177" t="s">
        <v>128</v>
      </c>
      <c r="U714" s="158">
        <v>0.10191</v>
      </c>
      <c r="V714" s="158">
        <f>ROUND(E714*U714,2)</f>
        <v>113.22</v>
      </c>
      <c r="W714" s="158"/>
      <c r="X714" s="158" t="s">
        <v>129</v>
      </c>
      <c r="Y714" s="148"/>
      <c r="Z714" s="148"/>
      <c r="AA714" s="148"/>
      <c r="AB714" s="148"/>
      <c r="AC714" s="148"/>
      <c r="AD714" s="148"/>
      <c r="AE714" s="148"/>
      <c r="AF714" s="148"/>
      <c r="AG714" s="148" t="s">
        <v>130</v>
      </c>
      <c r="AH714" s="148"/>
      <c r="AI714" s="148"/>
      <c r="AJ714" s="148"/>
      <c r="AK714" s="148"/>
      <c r="AL714" s="148"/>
      <c r="AM714" s="148"/>
      <c r="AN714" s="148"/>
      <c r="AO714" s="148"/>
      <c r="AP714" s="148"/>
      <c r="AQ714" s="148"/>
      <c r="AR714" s="148"/>
      <c r="AS714" s="148"/>
      <c r="AT714" s="148"/>
      <c r="AU714" s="148"/>
      <c r="AV714" s="148"/>
      <c r="AW714" s="148"/>
      <c r="AX714" s="148"/>
      <c r="AY714" s="148"/>
      <c r="AZ714" s="148"/>
      <c r="BA714" s="148"/>
      <c r="BB714" s="148"/>
      <c r="BC714" s="148"/>
      <c r="BD714" s="148"/>
      <c r="BE714" s="148"/>
      <c r="BF714" s="148"/>
      <c r="BG714" s="148"/>
      <c r="BH714" s="148"/>
    </row>
    <row r="715" spans="1:60" outlineLevel="1" x14ac:dyDescent="0.2">
      <c r="A715" s="155"/>
      <c r="B715" s="156"/>
      <c r="C715" s="190" t="s">
        <v>712</v>
      </c>
      <c r="D715" s="160"/>
      <c r="E715" s="161">
        <v>1110.98</v>
      </c>
      <c r="F715" s="158"/>
      <c r="G715" s="158"/>
      <c r="H715" s="158"/>
      <c r="I715" s="158"/>
      <c r="J715" s="158"/>
      <c r="K715" s="158"/>
      <c r="L715" s="158"/>
      <c r="M715" s="158"/>
      <c r="N715" s="158"/>
      <c r="O715" s="158"/>
      <c r="P715" s="158"/>
      <c r="Q715" s="158"/>
      <c r="R715" s="158"/>
      <c r="S715" s="158"/>
      <c r="T715" s="158"/>
      <c r="U715" s="158"/>
      <c r="V715" s="158"/>
      <c r="W715" s="158"/>
      <c r="X715" s="158"/>
      <c r="Y715" s="148"/>
      <c r="Z715" s="148"/>
      <c r="AA715" s="148"/>
      <c r="AB715" s="148"/>
      <c r="AC715" s="148"/>
      <c r="AD715" s="148"/>
      <c r="AE715" s="148"/>
      <c r="AF715" s="148"/>
      <c r="AG715" s="148" t="s">
        <v>132</v>
      </c>
      <c r="AH715" s="148">
        <v>5</v>
      </c>
      <c r="AI715" s="148"/>
      <c r="AJ715" s="148"/>
      <c r="AK715" s="148"/>
      <c r="AL715" s="148"/>
      <c r="AM715" s="148"/>
      <c r="AN715" s="148"/>
      <c r="AO715" s="148"/>
      <c r="AP715" s="148"/>
      <c r="AQ715" s="148"/>
      <c r="AR715" s="148"/>
      <c r="AS715" s="148"/>
      <c r="AT715" s="148"/>
      <c r="AU715" s="148"/>
      <c r="AV715" s="148"/>
      <c r="AW715" s="148"/>
      <c r="AX715" s="148"/>
      <c r="AY715" s="148"/>
      <c r="AZ715" s="148"/>
      <c r="BA715" s="148"/>
      <c r="BB715" s="148"/>
      <c r="BC715" s="148"/>
      <c r="BD715" s="148"/>
      <c r="BE715" s="148"/>
      <c r="BF715" s="148"/>
      <c r="BG715" s="148"/>
      <c r="BH715" s="148"/>
    </row>
    <row r="716" spans="1:60" x14ac:dyDescent="0.2">
      <c r="A716" s="165" t="s">
        <v>122</v>
      </c>
      <c r="B716" s="166" t="s">
        <v>89</v>
      </c>
      <c r="C716" s="188" t="s">
        <v>90</v>
      </c>
      <c r="D716" s="167"/>
      <c r="E716" s="168"/>
      <c r="F716" s="169"/>
      <c r="G716" s="169">
        <f>SUMIF(AG717:AG722,"&lt;&gt;NOR",G717:G722)</f>
        <v>0</v>
      </c>
      <c r="H716" s="169"/>
      <c r="I716" s="169">
        <f>SUM(I717:I722)</f>
        <v>0</v>
      </c>
      <c r="J716" s="169"/>
      <c r="K716" s="169">
        <f>SUM(K717:K722)</f>
        <v>0</v>
      </c>
      <c r="L716" s="169"/>
      <c r="M716" s="169">
        <f>SUM(M717:M722)</f>
        <v>0</v>
      </c>
      <c r="N716" s="169"/>
      <c r="O716" s="169">
        <f>SUM(O717:O722)</f>
        <v>0</v>
      </c>
      <c r="P716" s="169"/>
      <c r="Q716" s="169">
        <f>SUM(Q717:Q722)</f>
        <v>0</v>
      </c>
      <c r="R716" s="169"/>
      <c r="S716" s="169"/>
      <c r="T716" s="170"/>
      <c r="U716" s="164"/>
      <c r="V716" s="164">
        <f>SUM(V717:V722)</f>
        <v>5</v>
      </c>
      <c r="W716" s="164"/>
      <c r="X716" s="164"/>
      <c r="AG716" t="s">
        <v>123</v>
      </c>
    </row>
    <row r="717" spans="1:60" outlineLevel="1" x14ac:dyDescent="0.2">
      <c r="A717" s="171">
        <v>129</v>
      </c>
      <c r="B717" s="172" t="s">
        <v>713</v>
      </c>
      <c r="C717" s="189" t="s">
        <v>714</v>
      </c>
      <c r="D717" s="173" t="s">
        <v>209</v>
      </c>
      <c r="E717" s="174">
        <v>146.15</v>
      </c>
      <c r="F717" s="175"/>
      <c r="G717" s="176">
        <f>ROUND(E717*F717,2)</f>
        <v>0</v>
      </c>
      <c r="H717" s="175"/>
      <c r="I717" s="176">
        <f>ROUND(E717*H717,2)</f>
        <v>0</v>
      </c>
      <c r="J717" s="175"/>
      <c r="K717" s="176">
        <f>ROUND(E717*J717,2)</f>
        <v>0</v>
      </c>
      <c r="L717" s="176">
        <v>21</v>
      </c>
      <c r="M717" s="176">
        <f>G717*(1+L717/100)</f>
        <v>0</v>
      </c>
      <c r="N717" s="176">
        <v>0</v>
      </c>
      <c r="O717" s="176">
        <f>ROUND(E717*N717,2)</f>
        <v>0</v>
      </c>
      <c r="P717" s="176">
        <v>0</v>
      </c>
      <c r="Q717" s="176">
        <f>ROUND(E717*P717,2)</f>
        <v>0</v>
      </c>
      <c r="R717" s="176"/>
      <c r="S717" s="176" t="s">
        <v>128</v>
      </c>
      <c r="T717" s="177" t="s">
        <v>170</v>
      </c>
      <c r="U717" s="158">
        <v>0</v>
      </c>
      <c r="V717" s="158">
        <f>ROUND(E717*U717,2)</f>
        <v>0</v>
      </c>
      <c r="W717" s="158"/>
      <c r="X717" s="158" t="s">
        <v>129</v>
      </c>
      <c r="Y717" s="148"/>
      <c r="Z717" s="148"/>
      <c r="AA717" s="148"/>
      <c r="AB717" s="148"/>
      <c r="AC717" s="148"/>
      <c r="AD717" s="148"/>
      <c r="AE717" s="148"/>
      <c r="AF717" s="148"/>
      <c r="AG717" s="148" t="s">
        <v>130</v>
      </c>
      <c r="AH717" s="148"/>
      <c r="AI717" s="148"/>
      <c r="AJ717" s="148"/>
      <c r="AK717" s="148"/>
      <c r="AL717" s="148"/>
      <c r="AM717" s="148"/>
      <c r="AN717" s="148"/>
      <c r="AO717" s="148"/>
      <c r="AP717" s="148"/>
      <c r="AQ717" s="148"/>
      <c r="AR717" s="148"/>
      <c r="AS717" s="148"/>
      <c r="AT717" s="148"/>
      <c r="AU717" s="148"/>
      <c r="AV717" s="148"/>
      <c r="AW717" s="148"/>
      <c r="AX717" s="148"/>
      <c r="AY717" s="148"/>
      <c r="AZ717" s="148"/>
      <c r="BA717" s="148"/>
      <c r="BB717" s="148"/>
      <c r="BC717" s="148"/>
      <c r="BD717" s="148"/>
      <c r="BE717" s="148"/>
      <c r="BF717" s="148"/>
      <c r="BG717" s="148"/>
      <c r="BH717" s="148"/>
    </row>
    <row r="718" spans="1:60" outlineLevel="1" x14ac:dyDescent="0.2">
      <c r="A718" s="155"/>
      <c r="B718" s="156"/>
      <c r="C718" s="190" t="s">
        <v>715</v>
      </c>
      <c r="D718" s="160"/>
      <c r="E718" s="161">
        <v>146.15</v>
      </c>
      <c r="F718" s="158"/>
      <c r="G718" s="158"/>
      <c r="H718" s="158"/>
      <c r="I718" s="158"/>
      <c r="J718" s="158"/>
      <c r="K718" s="158"/>
      <c r="L718" s="158"/>
      <c r="M718" s="158"/>
      <c r="N718" s="158"/>
      <c r="O718" s="158"/>
      <c r="P718" s="158"/>
      <c r="Q718" s="158"/>
      <c r="R718" s="158"/>
      <c r="S718" s="158"/>
      <c r="T718" s="158"/>
      <c r="U718" s="158"/>
      <c r="V718" s="158"/>
      <c r="W718" s="158"/>
      <c r="X718" s="158"/>
      <c r="Y718" s="148"/>
      <c r="Z718" s="148"/>
      <c r="AA718" s="148"/>
      <c r="AB718" s="148"/>
      <c r="AC718" s="148"/>
      <c r="AD718" s="148"/>
      <c r="AE718" s="148"/>
      <c r="AF718" s="148"/>
      <c r="AG718" s="148" t="s">
        <v>132</v>
      </c>
      <c r="AH718" s="148">
        <v>0</v>
      </c>
      <c r="AI718" s="148"/>
      <c r="AJ718" s="148"/>
      <c r="AK718" s="148"/>
      <c r="AL718" s="148"/>
      <c r="AM718" s="148"/>
      <c r="AN718" s="148"/>
      <c r="AO718" s="148"/>
      <c r="AP718" s="148"/>
      <c r="AQ718" s="148"/>
      <c r="AR718" s="148"/>
      <c r="AS718" s="148"/>
      <c r="AT718" s="148"/>
      <c r="AU718" s="148"/>
      <c r="AV718" s="148"/>
      <c r="AW718" s="148"/>
      <c r="AX718" s="148"/>
      <c r="AY718" s="148"/>
      <c r="AZ718" s="148"/>
      <c r="BA718" s="148"/>
      <c r="BB718" s="148"/>
      <c r="BC718" s="148"/>
      <c r="BD718" s="148"/>
      <c r="BE718" s="148"/>
      <c r="BF718" s="148"/>
      <c r="BG718" s="148"/>
      <c r="BH718" s="148"/>
    </row>
    <row r="719" spans="1:60" ht="22.5" outlineLevel="1" x14ac:dyDescent="0.2">
      <c r="A719" s="171">
        <v>130</v>
      </c>
      <c r="B719" s="172" t="s">
        <v>716</v>
      </c>
      <c r="C719" s="189" t="s">
        <v>717</v>
      </c>
      <c r="D719" s="173" t="s">
        <v>361</v>
      </c>
      <c r="E719" s="174">
        <v>146.15</v>
      </c>
      <c r="F719" s="175"/>
      <c r="G719" s="176">
        <f>ROUND(E719*F719,2)</f>
        <v>0</v>
      </c>
      <c r="H719" s="175"/>
      <c r="I719" s="176">
        <f>ROUND(E719*H719,2)</f>
        <v>0</v>
      </c>
      <c r="J719" s="175"/>
      <c r="K719" s="176">
        <f>ROUND(E719*J719,2)</f>
        <v>0</v>
      </c>
      <c r="L719" s="176">
        <v>21</v>
      </c>
      <c r="M719" s="176">
        <f>G719*(1+L719/100)</f>
        <v>0</v>
      </c>
      <c r="N719" s="176">
        <v>0</v>
      </c>
      <c r="O719" s="176">
        <f>ROUND(E719*N719,2)</f>
        <v>0</v>
      </c>
      <c r="P719" s="176">
        <v>0</v>
      </c>
      <c r="Q719" s="176">
        <f>ROUND(E719*P719,2)</f>
        <v>0</v>
      </c>
      <c r="R719" s="176"/>
      <c r="S719" s="176" t="s">
        <v>169</v>
      </c>
      <c r="T719" s="177" t="s">
        <v>170</v>
      </c>
      <c r="U719" s="158">
        <v>0</v>
      </c>
      <c r="V719" s="158">
        <f>ROUND(E719*U719,2)</f>
        <v>0</v>
      </c>
      <c r="W719" s="158"/>
      <c r="X719" s="158" t="s">
        <v>129</v>
      </c>
      <c r="Y719" s="148"/>
      <c r="Z719" s="148"/>
      <c r="AA719" s="148"/>
      <c r="AB719" s="148"/>
      <c r="AC719" s="148"/>
      <c r="AD719" s="148"/>
      <c r="AE719" s="148"/>
      <c r="AF719" s="148"/>
      <c r="AG719" s="148" t="s">
        <v>130</v>
      </c>
      <c r="AH719" s="148"/>
      <c r="AI719" s="148"/>
      <c r="AJ719" s="148"/>
      <c r="AK719" s="148"/>
      <c r="AL719" s="148"/>
      <c r="AM719" s="148"/>
      <c r="AN719" s="148"/>
      <c r="AO719" s="148"/>
      <c r="AP719" s="148"/>
      <c r="AQ719" s="148"/>
      <c r="AR719" s="148"/>
      <c r="AS719" s="148"/>
      <c r="AT719" s="148"/>
      <c r="AU719" s="148"/>
      <c r="AV719" s="148"/>
      <c r="AW719" s="148"/>
      <c r="AX719" s="148"/>
      <c r="AY719" s="148"/>
      <c r="AZ719" s="148"/>
      <c r="BA719" s="148"/>
      <c r="BB719" s="148"/>
      <c r="BC719" s="148"/>
      <c r="BD719" s="148"/>
      <c r="BE719" s="148"/>
      <c r="BF719" s="148"/>
      <c r="BG719" s="148"/>
      <c r="BH719" s="148"/>
    </row>
    <row r="720" spans="1:60" outlineLevel="1" x14ac:dyDescent="0.2">
      <c r="A720" s="155"/>
      <c r="B720" s="156"/>
      <c r="C720" s="190" t="s">
        <v>718</v>
      </c>
      <c r="D720" s="160"/>
      <c r="E720" s="161">
        <v>146.15</v>
      </c>
      <c r="F720" s="158"/>
      <c r="G720" s="158"/>
      <c r="H720" s="158"/>
      <c r="I720" s="158"/>
      <c r="J720" s="158"/>
      <c r="K720" s="158"/>
      <c r="L720" s="158"/>
      <c r="M720" s="158"/>
      <c r="N720" s="158"/>
      <c r="O720" s="158"/>
      <c r="P720" s="158"/>
      <c r="Q720" s="158"/>
      <c r="R720" s="158"/>
      <c r="S720" s="158"/>
      <c r="T720" s="158"/>
      <c r="U720" s="158"/>
      <c r="V720" s="158"/>
      <c r="W720" s="158"/>
      <c r="X720" s="158"/>
      <c r="Y720" s="148"/>
      <c r="Z720" s="148"/>
      <c r="AA720" s="148"/>
      <c r="AB720" s="148"/>
      <c r="AC720" s="148"/>
      <c r="AD720" s="148"/>
      <c r="AE720" s="148"/>
      <c r="AF720" s="148"/>
      <c r="AG720" s="148" t="s">
        <v>132</v>
      </c>
      <c r="AH720" s="148">
        <v>0</v>
      </c>
      <c r="AI720" s="148"/>
      <c r="AJ720" s="148"/>
      <c r="AK720" s="148"/>
      <c r="AL720" s="148"/>
      <c r="AM720" s="148"/>
      <c r="AN720" s="148"/>
      <c r="AO720" s="148"/>
      <c r="AP720" s="148"/>
      <c r="AQ720" s="148"/>
      <c r="AR720" s="148"/>
      <c r="AS720" s="148"/>
      <c r="AT720" s="148"/>
      <c r="AU720" s="148"/>
      <c r="AV720" s="148"/>
      <c r="AW720" s="148"/>
      <c r="AX720" s="148"/>
      <c r="AY720" s="148"/>
      <c r="AZ720" s="148"/>
      <c r="BA720" s="148"/>
      <c r="BB720" s="148"/>
      <c r="BC720" s="148"/>
      <c r="BD720" s="148"/>
      <c r="BE720" s="148"/>
      <c r="BF720" s="148"/>
      <c r="BG720" s="148"/>
      <c r="BH720" s="148"/>
    </row>
    <row r="721" spans="1:60" ht="22.5" outlineLevel="1" x14ac:dyDescent="0.2">
      <c r="A721" s="179">
        <v>131</v>
      </c>
      <c r="B721" s="180" t="s">
        <v>719</v>
      </c>
      <c r="C721" s="193" t="s">
        <v>720</v>
      </c>
      <c r="D721" s="181" t="s">
        <v>721</v>
      </c>
      <c r="E721" s="182">
        <v>1</v>
      </c>
      <c r="F721" s="183"/>
      <c r="G721" s="184">
        <f>ROUND(E721*F721,2)</f>
        <v>0</v>
      </c>
      <c r="H721" s="183"/>
      <c r="I721" s="184">
        <f>ROUND(E721*H721,2)</f>
        <v>0</v>
      </c>
      <c r="J721" s="183"/>
      <c r="K721" s="184">
        <f>ROUND(E721*J721,2)</f>
        <v>0</v>
      </c>
      <c r="L721" s="184">
        <v>21</v>
      </c>
      <c r="M721" s="184">
        <f>G721*(1+L721/100)</f>
        <v>0</v>
      </c>
      <c r="N721" s="184">
        <v>0</v>
      </c>
      <c r="O721" s="184">
        <f>ROUND(E721*N721,2)</f>
        <v>0</v>
      </c>
      <c r="P721" s="184">
        <v>0</v>
      </c>
      <c r="Q721" s="184">
        <f>ROUND(E721*P721,2)</f>
        <v>0</v>
      </c>
      <c r="R721" s="184"/>
      <c r="S721" s="184" t="s">
        <v>169</v>
      </c>
      <c r="T721" s="185" t="s">
        <v>170</v>
      </c>
      <c r="U721" s="158">
        <v>0</v>
      </c>
      <c r="V721" s="158">
        <f>ROUND(E721*U721,2)</f>
        <v>0</v>
      </c>
      <c r="W721" s="158"/>
      <c r="X721" s="158" t="s">
        <v>129</v>
      </c>
      <c r="Y721" s="148"/>
      <c r="Z721" s="148"/>
      <c r="AA721" s="148"/>
      <c r="AB721" s="148"/>
      <c r="AC721" s="148"/>
      <c r="AD721" s="148"/>
      <c r="AE721" s="148"/>
      <c r="AF721" s="148"/>
      <c r="AG721" s="148" t="s">
        <v>130</v>
      </c>
      <c r="AH721" s="148"/>
      <c r="AI721" s="148"/>
      <c r="AJ721" s="148"/>
      <c r="AK721" s="148"/>
      <c r="AL721" s="148"/>
      <c r="AM721" s="148"/>
      <c r="AN721" s="148"/>
      <c r="AO721" s="148"/>
      <c r="AP721" s="148"/>
      <c r="AQ721" s="148"/>
      <c r="AR721" s="148"/>
      <c r="AS721" s="148"/>
      <c r="AT721" s="148"/>
      <c r="AU721" s="148"/>
      <c r="AV721" s="148"/>
      <c r="AW721" s="148"/>
      <c r="AX721" s="148"/>
      <c r="AY721" s="148"/>
      <c r="AZ721" s="148"/>
      <c r="BA721" s="148"/>
      <c r="BB721" s="148"/>
      <c r="BC721" s="148"/>
      <c r="BD721" s="148"/>
      <c r="BE721" s="148"/>
      <c r="BF721" s="148"/>
      <c r="BG721" s="148"/>
      <c r="BH721" s="148"/>
    </row>
    <row r="722" spans="1:60" outlineLevel="1" x14ac:dyDescent="0.2">
      <c r="A722" s="179">
        <v>132</v>
      </c>
      <c r="B722" s="180" t="s">
        <v>722</v>
      </c>
      <c r="C722" s="193" t="s">
        <v>723</v>
      </c>
      <c r="D722" s="181" t="s">
        <v>646</v>
      </c>
      <c r="E722" s="182">
        <v>5</v>
      </c>
      <c r="F722" s="183"/>
      <c r="G722" s="184">
        <f>ROUND(E722*F722,2)</f>
        <v>0</v>
      </c>
      <c r="H722" s="183"/>
      <c r="I722" s="184">
        <f>ROUND(E722*H722,2)</f>
        <v>0</v>
      </c>
      <c r="J722" s="183"/>
      <c r="K722" s="184">
        <f>ROUND(E722*J722,2)</f>
        <v>0</v>
      </c>
      <c r="L722" s="184">
        <v>21</v>
      </c>
      <c r="M722" s="184">
        <f>G722*(1+L722/100)</f>
        <v>0</v>
      </c>
      <c r="N722" s="184">
        <v>0</v>
      </c>
      <c r="O722" s="184">
        <f>ROUND(E722*N722,2)</f>
        <v>0</v>
      </c>
      <c r="P722" s="184">
        <v>0</v>
      </c>
      <c r="Q722" s="184">
        <f>ROUND(E722*P722,2)</f>
        <v>0</v>
      </c>
      <c r="R722" s="184" t="s">
        <v>647</v>
      </c>
      <c r="S722" s="184" t="s">
        <v>128</v>
      </c>
      <c r="T722" s="185" t="s">
        <v>128</v>
      </c>
      <c r="U722" s="158">
        <v>1</v>
      </c>
      <c r="V722" s="158">
        <f>ROUND(E722*U722,2)</f>
        <v>5</v>
      </c>
      <c r="W722" s="158"/>
      <c r="X722" s="158" t="s">
        <v>648</v>
      </c>
      <c r="Y722" s="148"/>
      <c r="Z722" s="148"/>
      <c r="AA722" s="148"/>
      <c r="AB722" s="148"/>
      <c r="AC722" s="148"/>
      <c r="AD722" s="148"/>
      <c r="AE722" s="148"/>
      <c r="AF722" s="148"/>
      <c r="AG722" s="148" t="s">
        <v>649</v>
      </c>
      <c r="AH722" s="148"/>
      <c r="AI722" s="148"/>
      <c r="AJ722" s="148"/>
      <c r="AK722" s="148"/>
      <c r="AL722" s="148"/>
      <c r="AM722" s="148"/>
      <c r="AN722" s="148"/>
      <c r="AO722" s="148"/>
      <c r="AP722" s="148"/>
      <c r="AQ722" s="148"/>
      <c r="AR722" s="148"/>
      <c r="AS722" s="148"/>
      <c r="AT722" s="148"/>
      <c r="AU722" s="148"/>
      <c r="AV722" s="148"/>
      <c r="AW722" s="148"/>
      <c r="AX722" s="148"/>
      <c r="AY722" s="148"/>
      <c r="AZ722" s="148"/>
      <c r="BA722" s="148"/>
      <c r="BB722" s="148"/>
      <c r="BC722" s="148"/>
      <c r="BD722" s="148"/>
      <c r="BE722" s="148"/>
      <c r="BF722" s="148"/>
      <c r="BG722" s="148"/>
      <c r="BH722" s="148"/>
    </row>
    <row r="723" spans="1:60" x14ac:dyDescent="0.2">
      <c r="A723" s="165" t="s">
        <v>122</v>
      </c>
      <c r="B723" s="166" t="s">
        <v>91</v>
      </c>
      <c r="C723" s="188" t="s">
        <v>92</v>
      </c>
      <c r="D723" s="167"/>
      <c r="E723" s="168"/>
      <c r="F723" s="169"/>
      <c r="G723" s="169">
        <f>SUMIF(AG724:AG734,"&lt;&gt;NOR",G724:G734)</f>
        <v>0</v>
      </c>
      <c r="H723" s="169"/>
      <c r="I723" s="169">
        <f>SUM(I724:I734)</f>
        <v>0</v>
      </c>
      <c r="J723" s="169"/>
      <c r="K723" s="169">
        <f>SUM(K724:K734)</f>
        <v>0</v>
      </c>
      <c r="L723" s="169"/>
      <c r="M723" s="169">
        <f>SUM(M724:M734)</f>
        <v>0</v>
      </c>
      <c r="N723" s="169"/>
      <c r="O723" s="169">
        <f>SUM(O724:O734)</f>
        <v>0</v>
      </c>
      <c r="P723" s="169"/>
      <c r="Q723" s="169">
        <f>SUM(Q724:Q734)</f>
        <v>0</v>
      </c>
      <c r="R723" s="169"/>
      <c r="S723" s="169"/>
      <c r="T723" s="170"/>
      <c r="U723" s="164"/>
      <c r="V723" s="164">
        <f>SUM(V724:V734)</f>
        <v>302.83999999999997</v>
      </c>
      <c r="W723" s="164"/>
      <c r="X723" s="164"/>
      <c r="AG723" t="s">
        <v>123</v>
      </c>
    </row>
    <row r="724" spans="1:60" ht="22.5" outlineLevel="1" x14ac:dyDescent="0.2">
      <c r="A724" s="179">
        <v>133</v>
      </c>
      <c r="B724" s="180" t="s">
        <v>724</v>
      </c>
      <c r="C724" s="193" t="s">
        <v>725</v>
      </c>
      <c r="D724" s="181" t="s">
        <v>217</v>
      </c>
      <c r="E724" s="182">
        <v>83.470479999999995</v>
      </c>
      <c r="F724" s="183"/>
      <c r="G724" s="184">
        <f>ROUND(E724*F724,2)</f>
        <v>0</v>
      </c>
      <c r="H724" s="183"/>
      <c r="I724" s="184">
        <f>ROUND(E724*H724,2)</f>
        <v>0</v>
      </c>
      <c r="J724" s="183"/>
      <c r="K724" s="184">
        <f>ROUND(E724*J724,2)</f>
        <v>0</v>
      </c>
      <c r="L724" s="184">
        <v>21</v>
      </c>
      <c r="M724" s="184">
        <f>G724*(1+L724/100)</f>
        <v>0</v>
      </c>
      <c r="N724" s="184">
        <v>0</v>
      </c>
      <c r="O724" s="184">
        <f>ROUND(E724*N724,2)</f>
        <v>0</v>
      </c>
      <c r="P724" s="184">
        <v>0</v>
      </c>
      <c r="Q724" s="184">
        <f>ROUND(E724*P724,2)</f>
        <v>0</v>
      </c>
      <c r="R724" s="184" t="s">
        <v>210</v>
      </c>
      <c r="S724" s="184" t="s">
        <v>128</v>
      </c>
      <c r="T724" s="185" t="s">
        <v>128</v>
      </c>
      <c r="U724" s="158">
        <v>0.93300000000000005</v>
      </c>
      <c r="V724" s="158">
        <f>ROUND(E724*U724,2)</f>
        <v>77.88</v>
      </c>
      <c r="W724" s="158"/>
      <c r="X724" s="158" t="s">
        <v>726</v>
      </c>
      <c r="Y724" s="148"/>
      <c r="Z724" s="148"/>
      <c r="AA724" s="148"/>
      <c r="AB724" s="148"/>
      <c r="AC724" s="148"/>
      <c r="AD724" s="148"/>
      <c r="AE724" s="148"/>
      <c r="AF724" s="148"/>
      <c r="AG724" s="148" t="s">
        <v>727</v>
      </c>
      <c r="AH724" s="148"/>
      <c r="AI724" s="148"/>
      <c r="AJ724" s="148"/>
      <c r="AK724" s="148"/>
      <c r="AL724" s="148"/>
      <c r="AM724" s="148"/>
      <c r="AN724" s="148"/>
      <c r="AO724" s="148"/>
      <c r="AP724" s="148"/>
      <c r="AQ724" s="148"/>
      <c r="AR724" s="148"/>
      <c r="AS724" s="148"/>
      <c r="AT724" s="148"/>
      <c r="AU724" s="148"/>
      <c r="AV724" s="148"/>
      <c r="AW724" s="148"/>
      <c r="AX724" s="148"/>
      <c r="AY724" s="148"/>
      <c r="AZ724" s="148"/>
      <c r="BA724" s="148"/>
      <c r="BB724" s="148"/>
      <c r="BC724" s="148"/>
      <c r="BD724" s="148"/>
      <c r="BE724" s="148"/>
      <c r="BF724" s="148"/>
      <c r="BG724" s="148"/>
      <c r="BH724" s="148"/>
    </row>
    <row r="725" spans="1:60" outlineLevel="1" x14ac:dyDescent="0.2">
      <c r="A725" s="179">
        <v>134</v>
      </c>
      <c r="B725" s="180" t="s">
        <v>728</v>
      </c>
      <c r="C725" s="193" t="s">
        <v>729</v>
      </c>
      <c r="D725" s="181" t="s">
        <v>217</v>
      </c>
      <c r="E725" s="182">
        <v>83.470479999999995</v>
      </c>
      <c r="F725" s="183"/>
      <c r="G725" s="184">
        <f>ROUND(E725*F725,2)</f>
        <v>0</v>
      </c>
      <c r="H725" s="183"/>
      <c r="I725" s="184">
        <f>ROUND(E725*H725,2)</f>
        <v>0</v>
      </c>
      <c r="J725" s="183"/>
      <c r="K725" s="184">
        <f>ROUND(E725*J725,2)</f>
        <v>0</v>
      </c>
      <c r="L725" s="184">
        <v>21</v>
      </c>
      <c r="M725" s="184">
        <f>G725*(1+L725/100)</f>
        <v>0</v>
      </c>
      <c r="N725" s="184">
        <v>0</v>
      </c>
      <c r="O725" s="184">
        <f>ROUND(E725*N725,2)</f>
        <v>0</v>
      </c>
      <c r="P725" s="184">
        <v>0</v>
      </c>
      <c r="Q725" s="184">
        <f>ROUND(E725*P725,2)</f>
        <v>0</v>
      </c>
      <c r="R725" s="184" t="s">
        <v>210</v>
      </c>
      <c r="S725" s="184" t="s">
        <v>128</v>
      </c>
      <c r="T725" s="185" t="s">
        <v>128</v>
      </c>
      <c r="U725" s="158">
        <v>0.65300000000000002</v>
      </c>
      <c r="V725" s="158">
        <f>ROUND(E725*U725,2)</f>
        <v>54.51</v>
      </c>
      <c r="W725" s="158"/>
      <c r="X725" s="158" t="s">
        <v>726</v>
      </c>
      <c r="Y725" s="148"/>
      <c r="Z725" s="148"/>
      <c r="AA725" s="148"/>
      <c r="AB725" s="148"/>
      <c r="AC725" s="148"/>
      <c r="AD725" s="148"/>
      <c r="AE725" s="148"/>
      <c r="AF725" s="148"/>
      <c r="AG725" s="148" t="s">
        <v>727</v>
      </c>
      <c r="AH725" s="148"/>
      <c r="AI725" s="148"/>
      <c r="AJ725" s="148"/>
      <c r="AK725" s="148"/>
      <c r="AL725" s="148"/>
      <c r="AM725" s="148"/>
      <c r="AN725" s="148"/>
      <c r="AO725" s="148"/>
      <c r="AP725" s="148"/>
      <c r="AQ725" s="148"/>
      <c r="AR725" s="148"/>
      <c r="AS725" s="148"/>
      <c r="AT725" s="148"/>
      <c r="AU725" s="148"/>
      <c r="AV725" s="148"/>
      <c r="AW725" s="148"/>
      <c r="AX725" s="148"/>
      <c r="AY725" s="148"/>
      <c r="AZ725" s="148"/>
      <c r="BA725" s="148"/>
      <c r="BB725" s="148"/>
      <c r="BC725" s="148"/>
      <c r="BD725" s="148"/>
      <c r="BE725" s="148"/>
      <c r="BF725" s="148"/>
      <c r="BG725" s="148"/>
      <c r="BH725" s="148"/>
    </row>
    <row r="726" spans="1:60" outlineLevel="1" x14ac:dyDescent="0.2">
      <c r="A726" s="171">
        <v>135</v>
      </c>
      <c r="B726" s="172" t="s">
        <v>730</v>
      </c>
      <c r="C726" s="189" t="s">
        <v>731</v>
      </c>
      <c r="D726" s="173" t="s">
        <v>217</v>
      </c>
      <c r="E726" s="174">
        <v>83.470479999999995</v>
      </c>
      <c r="F726" s="175"/>
      <c r="G726" s="176">
        <f>ROUND(E726*F726,2)</f>
        <v>0</v>
      </c>
      <c r="H726" s="175"/>
      <c r="I726" s="176">
        <f>ROUND(E726*H726,2)</f>
        <v>0</v>
      </c>
      <c r="J726" s="175"/>
      <c r="K726" s="176">
        <f>ROUND(E726*J726,2)</f>
        <v>0</v>
      </c>
      <c r="L726" s="176">
        <v>21</v>
      </c>
      <c r="M726" s="176">
        <f>G726*(1+L726/100)</f>
        <v>0</v>
      </c>
      <c r="N726" s="176">
        <v>0</v>
      </c>
      <c r="O726" s="176">
        <f>ROUND(E726*N726,2)</f>
        <v>0</v>
      </c>
      <c r="P726" s="176">
        <v>0</v>
      </c>
      <c r="Q726" s="176">
        <f>ROUND(E726*P726,2)</f>
        <v>0</v>
      </c>
      <c r="R726" s="176" t="s">
        <v>210</v>
      </c>
      <c r="S726" s="176" t="s">
        <v>128</v>
      </c>
      <c r="T726" s="177" t="s">
        <v>128</v>
      </c>
      <c r="U726" s="158">
        <v>0.49</v>
      </c>
      <c r="V726" s="158">
        <f>ROUND(E726*U726,2)</f>
        <v>40.9</v>
      </c>
      <c r="W726" s="158"/>
      <c r="X726" s="158" t="s">
        <v>726</v>
      </c>
      <c r="Y726" s="148"/>
      <c r="Z726" s="148"/>
      <c r="AA726" s="148"/>
      <c r="AB726" s="148"/>
      <c r="AC726" s="148"/>
      <c r="AD726" s="148"/>
      <c r="AE726" s="148"/>
      <c r="AF726" s="148"/>
      <c r="AG726" s="148" t="s">
        <v>727</v>
      </c>
      <c r="AH726" s="148"/>
      <c r="AI726" s="148"/>
      <c r="AJ726" s="148"/>
      <c r="AK726" s="148"/>
      <c r="AL726" s="148"/>
      <c r="AM726" s="148"/>
      <c r="AN726" s="148"/>
      <c r="AO726" s="148"/>
      <c r="AP726" s="148"/>
      <c r="AQ726" s="148"/>
      <c r="AR726" s="148"/>
      <c r="AS726" s="148"/>
      <c r="AT726" s="148"/>
      <c r="AU726" s="148"/>
      <c r="AV726" s="148"/>
      <c r="AW726" s="148"/>
      <c r="AX726" s="148"/>
      <c r="AY726" s="148"/>
      <c r="AZ726" s="148"/>
      <c r="BA726" s="148"/>
      <c r="BB726" s="148"/>
      <c r="BC726" s="148"/>
      <c r="BD726" s="148"/>
      <c r="BE726" s="148"/>
      <c r="BF726" s="148"/>
      <c r="BG726" s="148"/>
      <c r="BH726" s="148"/>
    </row>
    <row r="727" spans="1:60" outlineLevel="1" x14ac:dyDescent="0.2">
      <c r="A727" s="155"/>
      <c r="B727" s="156"/>
      <c r="C727" s="254" t="s">
        <v>732</v>
      </c>
      <c r="D727" s="255"/>
      <c r="E727" s="255"/>
      <c r="F727" s="255"/>
      <c r="G727" s="255"/>
      <c r="H727" s="158"/>
      <c r="I727" s="158"/>
      <c r="J727" s="158"/>
      <c r="K727" s="158"/>
      <c r="L727" s="158"/>
      <c r="M727" s="158"/>
      <c r="N727" s="158"/>
      <c r="O727" s="158"/>
      <c r="P727" s="158"/>
      <c r="Q727" s="158"/>
      <c r="R727" s="158"/>
      <c r="S727" s="158"/>
      <c r="T727" s="158"/>
      <c r="U727" s="158"/>
      <c r="V727" s="158"/>
      <c r="W727" s="158"/>
      <c r="X727" s="158"/>
      <c r="Y727" s="148"/>
      <c r="Z727" s="148"/>
      <c r="AA727" s="148"/>
      <c r="AB727" s="148"/>
      <c r="AC727" s="148"/>
      <c r="AD727" s="148"/>
      <c r="AE727" s="148"/>
      <c r="AF727" s="148"/>
      <c r="AG727" s="148" t="s">
        <v>183</v>
      </c>
      <c r="AH727" s="148"/>
      <c r="AI727" s="148"/>
      <c r="AJ727" s="148"/>
      <c r="AK727" s="148"/>
      <c r="AL727" s="148"/>
      <c r="AM727" s="148"/>
      <c r="AN727" s="148"/>
      <c r="AO727" s="148"/>
      <c r="AP727" s="148"/>
      <c r="AQ727" s="148"/>
      <c r="AR727" s="148"/>
      <c r="AS727" s="148"/>
      <c r="AT727" s="148"/>
      <c r="AU727" s="148"/>
      <c r="AV727" s="148"/>
      <c r="AW727" s="148"/>
      <c r="AX727" s="148"/>
      <c r="AY727" s="148"/>
      <c r="AZ727" s="148"/>
      <c r="BA727" s="148"/>
      <c r="BB727" s="148"/>
      <c r="BC727" s="148"/>
      <c r="BD727" s="148"/>
      <c r="BE727" s="148"/>
      <c r="BF727" s="148"/>
      <c r="BG727" s="148"/>
      <c r="BH727" s="148"/>
    </row>
    <row r="728" spans="1:60" outlineLevel="1" x14ac:dyDescent="0.2">
      <c r="A728" s="179">
        <v>136</v>
      </c>
      <c r="B728" s="180" t="s">
        <v>733</v>
      </c>
      <c r="C728" s="193" t="s">
        <v>734</v>
      </c>
      <c r="D728" s="181" t="s">
        <v>217</v>
      </c>
      <c r="E728" s="182">
        <v>1585.9391800000001</v>
      </c>
      <c r="F728" s="183"/>
      <c r="G728" s="184">
        <f>ROUND(E728*F728,2)</f>
        <v>0</v>
      </c>
      <c r="H728" s="183"/>
      <c r="I728" s="184">
        <f>ROUND(E728*H728,2)</f>
        <v>0</v>
      </c>
      <c r="J728" s="183"/>
      <c r="K728" s="184">
        <f>ROUND(E728*J728,2)</f>
        <v>0</v>
      </c>
      <c r="L728" s="184">
        <v>21</v>
      </c>
      <c r="M728" s="184">
        <f>G728*(1+L728/100)</f>
        <v>0</v>
      </c>
      <c r="N728" s="184">
        <v>0</v>
      </c>
      <c r="O728" s="184">
        <f>ROUND(E728*N728,2)</f>
        <v>0</v>
      </c>
      <c r="P728" s="184">
        <v>0</v>
      </c>
      <c r="Q728" s="184">
        <f>ROUND(E728*P728,2)</f>
        <v>0</v>
      </c>
      <c r="R728" s="184" t="s">
        <v>210</v>
      </c>
      <c r="S728" s="184" t="s">
        <v>128</v>
      </c>
      <c r="T728" s="185" t="s">
        <v>128</v>
      </c>
      <c r="U728" s="158">
        <v>0</v>
      </c>
      <c r="V728" s="158">
        <f>ROUND(E728*U728,2)</f>
        <v>0</v>
      </c>
      <c r="W728" s="158"/>
      <c r="X728" s="158" t="s">
        <v>726</v>
      </c>
      <c r="Y728" s="148"/>
      <c r="Z728" s="148"/>
      <c r="AA728" s="148"/>
      <c r="AB728" s="148"/>
      <c r="AC728" s="148"/>
      <c r="AD728" s="148"/>
      <c r="AE728" s="148"/>
      <c r="AF728" s="148"/>
      <c r="AG728" s="148" t="s">
        <v>727</v>
      </c>
      <c r="AH728" s="148"/>
      <c r="AI728" s="148"/>
      <c r="AJ728" s="148"/>
      <c r="AK728" s="148"/>
      <c r="AL728" s="148"/>
      <c r="AM728" s="148"/>
      <c r="AN728" s="148"/>
      <c r="AO728" s="148"/>
      <c r="AP728" s="148"/>
      <c r="AQ728" s="148"/>
      <c r="AR728" s="148"/>
      <c r="AS728" s="148"/>
      <c r="AT728" s="148"/>
      <c r="AU728" s="148"/>
      <c r="AV728" s="148"/>
      <c r="AW728" s="148"/>
      <c r="AX728" s="148"/>
      <c r="AY728" s="148"/>
      <c r="AZ728" s="148"/>
      <c r="BA728" s="148"/>
      <c r="BB728" s="148"/>
      <c r="BC728" s="148"/>
      <c r="BD728" s="148"/>
      <c r="BE728" s="148"/>
      <c r="BF728" s="148"/>
      <c r="BG728" s="148"/>
      <c r="BH728" s="148"/>
    </row>
    <row r="729" spans="1:60" outlineLevel="1" x14ac:dyDescent="0.2">
      <c r="A729" s="179">
        <v>137</v>
      </c>
      <c r="B729" s="180" t="s">
        <v>735</v>
      </c>
      <c r="C729" s="193" t="s">
        <v>736</v>
      </c>
      <c r="D729" s="181" t="s">
        <v>217</v>
      </c>
      <c r="E729" s="182">
        <v>83.470479999999995</v>
      </c>
      <c r="F729" s="183"/>
      <c r="G729" s="184">
        <f>ROUND(E729*F729,2)</f>
        <v>0</v>
      </c>
      <c r="H729" s="183"/>
      <c r="I729" s="184">
        <f>ROUND(E729*H729,2)</f>
        <v>0</v>
      </c>
      <c r="J729" s="183"/>
      <c r="K729" s="184">
        <f>ROUND(E729*J729,2)</f>
        <v>0</v>
      </c>
      <c r="L729" s="184">
        <v>21</v>
      </c>
      <c r="M729" s="184">
        <f>G729*(1+L729/100)</f>
        <v>0</v>
      </c>
      <c r="N729" s="184">
        <v>0</v>
      </c>
      <c r="O729" s="184">
        <f>ROUND(E729*N729,2)</f>
        <v>0</v>
      </c>
      <c r="P729" s="184">
        <v>0</v>
      </c>
      <c r="Q729" s="184">
        <f>ROUND(E729*P729,2)</f>
        <v>0</v>
      </c>
      <c r="R729" s="184" t="s">
        <v>210</v>
      </c>
      <c r="S729" s="184" t="s">
        <v>737</v>
      </c>
      <c r="T729" s="185" t="s">
        <v>737</v>
      </c>
      <c r="U729" s="158">
        <v>0</v>
      </c>
      <c r="V729" s="158">
        <f>ROUND(E729*U729,2)</f>
        <v>0</v>
      </c>
      <c r="W729" s="158"/>
      <c r="X729" s="158" t="s">
        <v>726</v>
      </c>
      <c r="Y729" s="148"/>
      <c r="Z729" s="148"/>
      <c r="AA729" s="148"/>
      <c r="AB729" s="148"/>
      <c r="AC729" s="148"/>
      <c r="AD729" s="148"/>
      <c r="AE729" s="148"/>
      <c r="AF729" s="148"/>
      <c r="AG729" s="148" t="s">
        <v>727</v>
      </c>
      <c r="AH729" s="148"/>
      <c r="AI729" s="148"/>
      <c r="AJ729" s="148"/>
      <c r="AK729" s="148"/>
      <c r="AL729" s="148"/>
      <c r="AM729" s="148"/>
      <c r="AN729" s="148"/>
      <c r="AO729" s="148"/>
      <c r="AP729" s="148"/>
      <c r="AQ729" s="148"/>
      <c r="AR729" s="148"/>
      <c r="AS729" s="148"/>
      <c r="AT729" s="148"/>
      <c r="AU729" s="148"/>
      <c r="AV729" s="148"/>
      <c r="AW729" s="148"/>
      <c r="AX729" s="148"/>
      <c r="AY729" s="148"/>
      <c r="AZ729" s="148"/>
      <c r="BA729" s="148"/>
      <c r="BB729" s="148"/>
      <c r="BC729" s="148"/>
      <c r="BD729" s="148"/>
      <c r="BE729" s="148"/>
      <c r="BF729" s="148"/>
      <c r="BG729" s="148"/>
      <c r="BH729" s="148"/>
    </row>
    <row r="730" spans="1:60" ht="22.5" outlineLevel="1" x14ac:dyDescent="0.2">
      <c r="A730" s="171">
        <v>138</v>
      </c>
      <c r="B730" s="172" t="s">
        <v>738</v>
      </c>
      <c r="C730" s="189" t="s">
        <v>739</v>
      </c>
      <c r="D730" s="173" t="s">
        <v>217</v>
      </c>
      <c r="E730" s="174">
        <v>166.94096999999999</v>
      </c>
      <c r="F730" s="175"/>
      <c r="G730" s="176">
        <f>ROUND(E730*F730,2)</f>
        <v>0</v>
      </c>
      <c r="H730" s="175"/>
      <c r="I730" s="176">
        <f>ROUND(E730*H730,2)</f>
        <v>0</v>
      </c>
      <c r="J730" s="175"/>
      <c r="K730" s="176">
        <f>ROUND(E730*J730,2)</f>
        <v>0</v>
      </c>
      <c r="L730" s="176">
        <v>21</v>
      </c>
      <c r="M730" s="176">
        <f>G730*(1+L730/100)</f>
        <v>0</v>
      </c>
      <c r="N730" s="176">
        <v>0</v>
      </c>
      <c r="O730" s="176">
        <f>ROUND(E730*N730,2)</f>
        <v>0</v>
      </c>
      <c r="P730" s="176">
        <v>0</v>
      </c>
      <c r="Q730" s="176">
        <f>ROUND(E730*P730,2)</f>
        <v>0</v>
      </c>
      <c r="R730" s="176" t="s">
        <v>740</v>
      </c>
      <c r="S730" s="176" t="s">
        <v>128</v>
      </c>
      <c r="T730" s="177" t="s">
        <v>128</v>
      </c>
      <c r="U730" s="158">
        <v>0.36</v>
      </c>
      <c r="V730" s="158">
        <f>ROUND(E730*U730,2)</f>
        <v>60.1</v>
      </c>
      <c r="W730" s="158"/>
      <c r="X730" s="158" t="s">
        <v>726</v>
      </c>
      <c r="Y730" s="148"/>
      <c r="Z730" s="148"/>
      <c r="AA730" s="148"/>
      <c r="AB730" s="148"/>
      <c r="AC730" s="148"/>
      <c r="AD730" s="148"/>
      <c r="AE730" s="148"/>
      <c r="AF730" s="148"/>
      <c r="AG730" s="148" t="s">
        <v>727</v>
      </c>
      <c r="AH730" s="148"/>
      <c r="AI730" s="148"/>
      <c r="AJ730" s="148"/>
      <c r="AK730" s="148"/>
      <c r="AL730" s="148"/>
      <c r="AM730" s="148"/>
      <c r="AN730" s="148"/>
      <c r="AO730" s="148"/>
      <c r="AP730" s="148"/>
      <c r="AQ730" s="148"/>
      <c r="AR730" s="148"/>
      <c r="AS730" s="148"/>
      <c r="AT730" s="148"/>
      <c r="AU730" s="148"/>
      <c r="AV730" s="148"/>
      <c r="AW730" s="148"/>
      <c r="AX730" s="148"/>
      <c r="AY730" s="148"/>
      <c r="AZ730" s="148"/>
      <c r="BA730" s="148"/>
      <c r="BB730" s="148"/>
      <c r="BC730" s="148"/>
      <c r="BD730" s="148"/>
      <c r="BE730" s="148"/>
      <c r="BF730" s="148"/>
      <c r="BG730" s="148"/>
      <c r="BH730" s="148"/>
    </row>
    <row r="731" spans="1:60" outlineLevel="1" x14ac:dyDescent="0.2">
      <c r="A731" s="155"/>
      <c r="B731" s="156"/>
      <c r="C731" s="260" t="s">
        <v>741</v>
      </c>
      <c r="D731" s="261"/>
      <c r="E731" s="261"/>
      <c r="F731" s="261"/>
      <c r="G731" s="261"/>
      <c r="H731" s="158"/>
      <c r="I731" s="158"/>
      <c r="J731" s="158"/>
      <c r="K731" s="158"/>
      <c r="L731" s="158"/>
      <c r="M731" s="158"/>
      <c r="N731" s="158"/>
      <c r="O731" s="158"/>
      <c r="P731" s="158"/>
      <c r="Q731" s="158"/>
      <c r="R731" s="158"/>
      <c r="S731" s="158"/>
      <c r="T731" s="158"/>
      <c r="U731" s="158"/>
      <c r="V731" s="158"/>
      <c r="W731" s="158"/>
      <c r="X731" s="158"/>
      <c r="Y731" s="148"/>
      <c r="Z731" s="148"/>
      <c r="AA731" s="148"/>
      <c r="AB731" s="148"/>
      <c r="AC731" s="148"/>
      <c r="AD731" s="148"/>
      <c r="AE731" s="148"/>
      <c r="AF731" s="148"/>
      <c r="AG731" s="148" t="s">
        <v>175</v>
      </c>
      <c r="AH731" s="148"/>
      <c r="AI731" s="148"/>
      <c r="AJ731" s="148"/>
      <c r="AK731" s="148"/>
      <c r="AL731" s="148"/>
      <c r="AM731" s="148"/>
      <c r="AN731" s="148"/>
      <c r="AO731" s="148"/>
      <c r="AP731" s="148"/>
      <c r="AQ731" s="148"/>
      <c r="AR731" s="148"/>
      <c r="AS731" s="148"/>
      <c r="AT731" s="148"/>
      <c r="AU731" s="148"/>
      <c r="AV731" s="148"/>
      <c r="AW731" s="148"/>
      <c r="AX731" s="148"/>
      <c r="AY731" s="148"/>
      <c r="AZ731" s="148"/>
      <c r="BA731" s="186" t="str">
        <f>C731</f>
        <v>nebo vybouraných hmot nošením nebo přehazováním k místu nakládky přístupnému normálním dopravním prostředkům do 10 m,</v>
      </c>
      <c r="BB731" s="148"/>
      <c r="BC731" s="148"/>
      <c r="BD731" s="148"/>
      <c r="BE731" s="148"/>
      <c r="BF731" s="148"/>
      <c r="BG731" s="148"/>
      <c r="BH731" s="148"/>
    </row>
    <row r="732" spans="1:60" ht="22.5" outlineLevel="1" x14ac:dyDescent="0.2">
      <c r="A732" s="171">
        <v>139</v>
      </c>
      <c r="B732" s="172" t="s">
        <v>742</v>
      </c>
      <c r="C732" s="189" t="s">
        <v>743</v>
      </c>
      <c r="D732" s="173" t="s">
        <v>217</v>
      </c>
      <c r="E732" s="174">
        <v>83.470479999999995</v>
      </c>
      <c r="F732" s="175"/>
      <c r="G732" s="176">
        <f>ROUND(E732*F732,2)</f>
        <v>0</v>
      </c>
      <c r="H732" s="175"/>
      <c r="I732" s="176">
        <f>ROUND(E732*H732,2)</f>
        <v>0</v>
      </c>
      <c r="J732" s="175"/>
      <c r="K732" s="176">
        <f>ROUND(E732*J732,2)</f>
        <v>0</v>
      </c>
      <c r="L732" s="176">
        <v>21</v>
      </c>
      <c r="M732" s="176">
        <f>G732*(1+L732/100)</f>
        <v>0</v>
      </c>
      <c r="N732" s="176">
        <v>0</v>
      </c>
      <c r="O732" s="176">
        <f>ROUND(E732*N732,2)</f>
        <v>0</v>
      </c>
      <c r="P732" s="176">
        <v>0</v>
      </c>
      <c r="Q732" s="176">
        <f>ROUND(E732*P732,2)</f>
        <v>0</v>
      </c>
      <c r="R732" s="176" t="s">
        <v>740</v>
      </c>
      <c r="S732" s="176" t="s">
        <v>128</v>
      </c>
      <c r="T732" s="177" t="s">
        <v>128</v>
      </c>
      <c r="U732" s="158">
        <v>0.83199999999999996</v>
      </c>
      <c r="V732" s="158">
        <f>ROUND(E732*U732,2)</f>
        <v>69.45</v>
      </c>
      <c r="W732" s="158"/>
      <c r="X732" s="158" t="s">
        <v>726</v>
      </c>
      <c r="Y732" s="148"/>
      <c r="Z732" s="148"/>
      <c r="AA732" s="148"/>
      <c r="AB732" s="148"/>
      <c r="AC732" s="148"/>
      <c r="AD732" s="148"/>
      <c r="AE732" s="148"/>
      <c r="AF732" s="148"/>
      <c r="AG732" s="148" t="s">
        <v>727</v>
      </c>
      <c r="AH732" s="148"/>
      <c r="AI732" s="148"/>
      <c r="AJ732" s="148"/>
      <c r="AK732" s="148"/>
      <c r="AL732" s="148"/>
      <c r="AM732" s="148"/>
      <c r="AN732" s="148"/>
      <c r="AO732" s="148"/>
      <c r="AP732" s="148"/>
      <c r="AQ732" s="148"/>
      <c r="AR732" s="148"/>
      <c r="AS732" s="148"/>
      <c r="AT732" s="148"/>
      <c r="AU732" s="148"/>
      <c r="AV732" s="148"/>
      <c r="AW732" s="148"/>
      <c r="AX732" s="148"/>
      <c r="AY732" s="148"/>
      <c r="AZ732" s="148"/>
      <c r="BA732" s="148"/>
      <c r="BB732" s="148"/>
      <c r="BC732" s="148"/>
      <c r="BD732" s="148"/>
      <c r="BE732" s="148"/>
      <c r="BF732" s="148"/>
      <c r="BG732" s="148"/>
      <c r="BH732" s="148"/>
    </row>
    <row r="733" spans="1:60" outlineLevel="1" x14ac:dyDescent="0.2">
      <c r="A733" s="155"/>
      <c r="B733" s="156"/>
      <c r="C733" s="260" t="s">
        <v>741</v>
      </c>
      <c r="D733" s="261"/>
      <c r="E733" s="261"/>
      <c r="F733" s="261"/>
      <c r="G733" s="261"/>
      <c r="H733" s="158"/>
      <c r="I733" s="158"/>
      <c r="J733" s="158"/>
      <c r="K733" s="158"/>
      <c r="L733" s="158"/>
      <c r="M733" s="158"/>
      <c r="N733" s="158"/>
      <c r="O733" s="158"/>
      <c r="P733" s="158"/>
      <c r="Q733" s="158"/>
      <c r="R733" s="158"/>
      <c r="S733" s="158"/>
      <c r="T733" s="158"/>
      <c r="U733" s="158"/>
      <c r="V733" s="158"/>
      <c r="W733" s="158"/>
      <c r="X733" s="158"/>
      <c r="Y733" s="148"/>
      <c r="Z733" s="148"/>
      <c r="AA733" s="148"/>
      <c r="AB733" s="148"/>
      <c r="AC733" s="148"/>
      <c r="AD733" s="148"/>
      <c r="AE733" s="148"/>
      <c r="AF733" s="148"/>
      <c r="AG733" s="148" t="s">
        <v>175</v>
      </c>
      <c r="AH733" s="148"/>
      <c r="AI733" s="148"/>
      <c r="AJ733" s="148"/>
      <c r="AK733" s="148"/>
      <c r="AL733" s="148"/>
      <c r="AM733" s="148"/>
      <c r="AN733" s="148"/>
      <c r="AO733" s="148"/>
      <c r="AP733" s="148"/>
      <c r="AQ733" s="148"/>
      <c r="AR733" s="148"/>
      <c r="AS733" s="148"/>
      <c r="AT733" s="148"/>
      <c r="AU733" s="148"/>
      <c r="AV733" s="148"/>
      <c r="AW733" s="148"/>
      <c r="AX733" s="148"/>
      <c r="AY733" s="148"/>
      <c r="AZ733" s="148"/>
      <c r="BA733" s="186" t="str">
        <f>C733</f>
        <v>nebo vybouraných hmot nošením nebo přehazováním k místu nakládky přístupnému normálním dopravním prostředkům do 10 m,</v>
      </c>
      <c r="BB733" s="148"/>
      <c r="BC733" s="148"/>
      <c r="BD733" s="148"/>
      <c r="BE733" s="148"/>
      <c r="BF733" s="148"/>
      <c r="BG733" s="148"/>
      <c r="BH733" s="148"/>
    </row>
    <row r="734" spans="1:60" ht="22.5" outlineLevel="1" x14ac:dyDescent="0.2">
      <c r="A734" s="155"/>
      <c r="B734" s="156"/>
      <c r="C734" s="256" t="s">
        <v>744</v>
      </c>
      <c r="D734" s="257"/>
      <c r="E734" s="257"/>
      <c r="F734" s="257"/>
      <c r="G734" s="257"/>
      <c r="H734" s="158"/>
      <c r="I734" s="158"/>
      <c r="J734" s="158"/>
      <c r="K734" s="158"/>
      <c r="L734" s="158"/>
      <c r="M734" s="158"/>
      <c r="N734" s="158"/>
      <c r="O734" s="158"/>
      <c r="P734" s="158"/>
      <c r="Q734" s="158"/>
      <c r="R734" s="158"/>
      <c r="S734" s="158"/>
      <c r="T734" s="158"/>
      <c r="U734" s="158"/>
      <c r="V734" s="158"/>
      <c r="W734" s="158"/>
      <c r="X734" s="158"/>
      <c r="Y734" s="148"/>
      <c r="Z734" s="148"/>
      <c r="AA734" s="148"/>
      <c r="AB734" s="148"/>
      <c r="AC734" s="148"/>
      <c r="AD734" s="148"/>
      <c r="AE734" s="148"/>
      <c r="AF734" s="148"/>
      <c r="AG734" s="148" t="s">
        <v>183</v>
      </c>
      <c r="AH734" s="148"/>
      <c r="AI734" s="148"/>
      <c r="AJ734" s="148"/>
      <c r="AK734" s="148"/>
      <c r="AL734" s="148"/>
      <c r="AM734" s="148"/>
      <c r="AN734" s="148"/>
      <c r="AO734" s="148"/>
      <c r="AP734" s="148"/>
      <c r="AQ734" s="148"/>
      <c r="AR734" s="148"/>
      <c r="AS734" s="148"/>
      <c r="AT734" s="148"/>
      <c r="AU734" s="148"/>
      <c r="AV734" s="148"/>
      <c r="AW734" s="148"/>
      <c r="AX734" s="148"/>
      <c r="AY734" s="148"/>
      <c r="AZ734" s="148"/>
      <c r="BA734" s="186" t="str">
        <f>C734</f>
        <v>S naložením suti nebo vybouraných hmot do dopravního prostředku a na jejich vyložením, popřípadě přeložením na normální dopravní prostředek.</v>
      </c>
      <c r="BB734" s="148"/>
      <c r="BC734" s="148"/>
      <c r="BD734" s="148"/>
      <c r="BE734" s="148"/>
      <c r="BF734" s="148"/>
      <c r="BG734" s="148"/>
      <c r="BH734" s="148"/>
    </row>
    <row r="735" spans="1:60" x14ac:dyDescent="0.2">
      <c r="A735" s="165" t="s">
        <v>122</v>
      </c>
      <c r="B735" s="166" t="s">
        <v>94</v>
      </c>
      <c r="C735" s="188" t="s">
        <v>27</v>
      </c>
      <c r="D735" s="167"/>
      <c r="E735" s="168"/>
      <c r="F735" s="169"/>
      <c r="G735" s="169">
        <f>SUMIF(AG736:AG747,"&lt;&gt;NOR",G736:G747)</f>
        <v>0</v>
      </c>
      <c r="H735" s="169"/>
      <c r="I735" s="169">
        <f>SUM(I736:I747)</f>
        <v>0</v>
      </c>
      <c r="J735" s="169"/>
      <c r="K735" s="169">
        <f>SUM(K736:K747)</f>
        <v>0</v>
      </c>
      <c r="L735" s="169"/>
      <c r="M735" s="169">
        <f>SUM(M736:M747)</f>
        <v>0</v>
      </c>
      <c r="N735" s="169"/>
      <c r="O735" s="169">
        <f>SUM(O736:O747)</f>
        <v>0</v>
      </c>
      <c r="P735" s="169"/>
      <c r="Q735" s="169">
        <f>SUM(Q736:Q747)</f>
        <v>0</v>
      </c>
      <c r="R735" s="169"/>
      <c r="S735" s="169"/>
      <c r="T735" s="170"/>
      <c r="U735" s="164"/>
      <c r="V735" s="164">
        <f>SUM(V736:V747)</f>
        <v>0</v>
      </c>
      <c r="W735" s="164"/>
      <c r="X735" s="164"/>
      <c r="AG735" t="s">
        <v>123</v>
      </c>
    </row>
    <row r="736" spans="1:60" outlineLevel="1" x14ac:dyDescent="0.2">
      <c r="A736" s="171">
        <v>140</v>
      </c>
      <c r="B736" s="172" t="s">
        <v>745</v>
      </c>
      <c r="C736" s="189" t="s">
        <v>746</v>
      </c>
      <c r="D736" s="173" t="s">
        <v>747</v>
      </c>
      <c r="E736" s="174">
        <v>1</v>
      </c>
      <c r="F736" s="175"/>
      <c r="G736" s="176">
        <f>ROUND(E736*F736,2)</f>
        <v>0</v>
      </c>
      <c r="H736" s="175"/>
      <c r="I736" s="176">
        <f>ROUND(E736*H736,2)</f>
        <v>0</v>
      </c>
      <c r="J736" s="175"/>
      <c r="K736" s="176">
        <f>ROUND(E736*J736,2)</f>
        <v>0</v>
      </c>
      <c r="L736" s="176">
        <v>21</v>
      </c>
      <c r="M736" s="176">
        <f>G736*(1+L736/100)</f>
        <v>0</v>
      </c>
      <c r="N736" s="176">
        <v>0</v>
      </c>
      <c r="O736" s="176">
        <f>ROUND(E736*N736,2)</f>
        <v>0</v>
      </c>
      <c r="P736" s="176">
        <v>0</v>
      </c>
      <c r="Q736" s="176">
        <f>ROUND(E736*P736,2)</f>
        <v>0</v>
      </c>
      <c r="R736" s="176"/>
      <c r="S736" s="176" t="s">
        <v>128</v>
      </c>
      <c r="T736" s="177" t="s">
        <v>170</v>
      </c>
      <c r="U736" s="158">
        <v>0</v>
      </c>
      <c r="V736" s="158">
        <f>ROUND(E736*U736,2)</f>
        <v>0</v>
      </c>
      <c r="W736" s="158"/>
      <c r="X736" s="158" t="s">
        <v>748</v>
      </c>
      <c r="Y736" s="148"/>
      <c r="Z736" s="148"/>
      <c r="AA736" s="148"/>
      <c r="AB736" s="148"/>
      <c r="AC736" s="148"/>
      <c r="AD736" s="148"/>
      <c r="AE736" s="148"/>
      <c r="AF736" s="148"/>
      <c r="AG736" s="148" t="s">
        <v>749</v>
      </c>
      <c r="AH736" s="148"/>
      <c r="AI736" s="148"/>
      <c r="AJ736" s="148"/>
      <c r="AK736" s="148"/>
      <c r="AL736" s="148"/>
      <c r="AM736" s="148"/>
      <c r="AN736" s="148"/>
      <c r="AO736" s="148"/>
      <c r="AP736" s="148"/>
      <c r="AQ736" s="148"/>
      <c r="AR736" s="148"/>
      <c r="AS736" s="148"/>
      <c r="AT736" s="148"/>
      <c r="AU736" s="148"/>
      <c r="AV736" s="148"/>
      <c r="AW736" s="148"/>
      <c r="AX736" s="148"/>
      <c r="AY736" s="148"/>
      <c r="AZ736" s="148"/>
      <c r="BA736" s="148"/>
      <c r="BB736" s="148"/>
      <c r="BC736" s="148"/>
      <c r="BD736" s="148"/>
      <c r="BE736" s="148"/>
      <c r="BF736" s="148"/>
      <c r="BG736" s="148"/>
      <c r="BH736" s="148"/>
    </row>
    <row r="737" spans="1:60" outlineLevel="1" x14ac:dyDescent="0.2">
      <c r="A737" s="155"/>
      <c r="B737" s="156"/>
      <c r="C737" s="254" t="s">
        <v>750</v>
      </c>
      <c r="D737" s="255"/>
      <c r="E737" s="255"/>
      <c r="F737" s="255"/>
      <c r="G737" s="255"/>
      <c r="H737" s="158"/>
      <c r="I737" s="158"/>
      <c r="J737" s="158"/>
      <c r="K737" s="158"/>
      <c r="L737" s="158"/>
      <c r="M737" s="158"/>
      <c r="N737" s="158"/>
      <c r="O737" s="158"/>
      <c r="P737" s="158"/>
      <c r="Q737" s="158"/>
      <c r="R737" s="158"/>
      <c r="S737" s="158"/>
      <c r="T737" s="158"/>
      <c r="U737" s="158"/>
      <c r="V737" s="158"/>
      <c r="W737" s="158"/>
      <c r="X737" s="158"/>
      <c r="Y737" s="148"/>
      <c r="Z737" s="148"/>
      <c r="AA737" s="148"/>
      <c r="AB737" s="148"/>
      <c r="AC737" s="148"/>
      <c r="AD737" s="148"/>
      <c r="AE737" s="148"/>
      <c r="AF737" s="148"/>
      <c r="AG737" s="148" t="s">
        <v>183</v>
      </c>
      <c r="AH737" s="148"/>
      <c r="AI737" s="148"/>
      <c r="AJ737" s="148"/>
      <c r="AK737" s="148"/>
      <c r="AL737" s="148"/>
      <c r="AM737" s="148"/>
      <c r="AN737" s="148"/>
      <c r="AO737" s="148"/>
      <c r="AP737" s="148"/>
      <c r="AQ737" s="148"/>
      <c r="AR737" s="148"/>
      <c r="AS737" s="148"/>
      <c r="AT737" s="148"/>
      <c r="AU737" s="148"/>
      <c r="AV737" s="148"/>
      <c r="AW737" s="148"/>
      <c r="AX737" s="148"/>
      <c r="AY737" s="148"/>
      <c r="AZ737" s="148"/>
      <c r="BA737" s="186" t="str">
        <f>C737</f>
        <v>Zaměření a vytýčení stávajících inženýrských sítí v místě stavby z hlediska jejich ochrany při provádění stavby.</v>
      </c>
      <c r="BB737" s="148"/>
      <c r="BC737" s="148"/>
      <c r="BD737" s="148"/>
      <c r="BE737" s="148"/>
      <c r="BF737" s="148"/>
      <c r="BG737" s="148"/>
      <c r="BH737" s="148"/>
    </row>
    <row r="738" spans="1:60" outlineLevel="1" x14ac:dyDescent="0.2">
      <c r="A738" s="171">
        <v>141</v>
      </c>
      <c r="B738" s="172" t="s">
        <v>751</v>
      </c>
      <c r="C738" s="189" t="s">
        <v>752</v>
      </c>
      <c r="D738" s="173" t="s">
        <v>747</v>
      </c>
      <c r="E738" s="174">
        <v>1</v>
      </c>
      <c r="F738" s="175"/>
      <c r="G738" s="176">
        <f>ROUND(E738*F738,2)</f>
        <v>0</v>
      </c>
      <c r="H738" s="175"/>
      <c r="I738" s="176">
        <f>ROUND(E738*H738,2)</f>
        <v>0</v>
      </c>
      <c r="J738" s="175"/>
      <c r="K738" s="176">
        <f>ROUND(E738*J738,2)</f>
        <v>0</v>
      </c>
      <c r="L738" s="176">
        <v>21</v>
      </c>
      <c r="M738" s="176">
        <f>G738*(1+L738/100)</f>
        <v>0</v>
      </c>
      <c r="N738" s="176">
        <v>0</v>
      </c>
      <c r="O738" s="176">
        <f>ROUND(E738*N738,2)</f>
        <v>0</v>
      </c>
      <c r="P738" s="176">
        <v>0</v>
      </c>
      <c r="Q738" s="176">
        <f>ROUND(E738*P738,2)</f>
        <v>0</v>
      </c>
      <c r="R738" s="176"/>
      <c r="S738" s="176" t="s">
        <v>128</v>
      </c>
      <c r="T738" s="177" t="s">
        <v>170</v>
      </c>
      <c r="U738" s="158">
        <v>0</v>
      </c>
      <c r="V738" s="158">
        <f>ROUND(E738*U738,2)</f>
        <v>0</v>
      </c>
      <c r="W738" s="158"/>
      <c r="X738" s="158" t="s">
        <v>748</v>
      </c>
      <c r="Y738" s="148"/>
      <c r="Z738" s="148"/>
      <c r="AA738" s="148"/>
      <c r="AB738" s="148"/>
      <c r="AC738" s="148"/>
      <c r="AD738" s="148"/>
      <c r="AE738" s="148"/>
      <c r="AF738" s="148"/>
      <c r="AG738" s="148" t="s">
        <v>749</v>
      </c>
      <c r="AH738" s="148"/>
      <c r="AI738" s="148"/>
      <c r="AJ738" s="148"/>
      <c r="AK738" s="148"/>
      <c r="AL738" s="148"/>
      <c r="AM738" s="148"/>
      <c r="AN738" s="148"/>
      <c r="AO738" s="148"/>
      <c r="AP738" s="148"/>
      <c r="AQ738" s="148"/>
      <c r="AR738" s="148"/>
      <c r="AS738" s="148"/>
      <c r="AT738" s="148"/>
      <c r="AU738" s="148"/>
      <c r="AV738" s="148"/>
      <c r="AW738" s="148"/>
      <c r="AX738" s="148"/>
      <c r="AY738" s="148"/>
      <c r="AZ738" s="148"/>
      <c r="BA738" s="148"/>
      <c r="BB738" s="148"/>
      <c r="BC738" s="148"/>
      <c r="BD738" s="148"/>
      <c r="BE738" s="148"/>
      <c r="BF738" s="148"/>
      <c r="BG738" s="148"/>
      <c r="BH738" s="148"/>
    </row>
    <row r="739" spans="1:60" ht="22.5" outlineLevel="1" x14ac:dyDescent="0.2">
      <c r="A739" s="155"/>
      <c r="B739" s="156"/>
      <c r="C739" s="254" t="s">
        <v>753</v>
      </c>
      <c r="D739" s="255"/>
      <c r="E739" s="255"/>
      <c r="F739" s="255"/>
      <c r="G739" s="255"/>
      <c r="H739" s="158"/>
      <c r="I739" s="158"/>
      <c r="J739" s="158"/>
      <c r="K739" s="158"/>
      <c r="L739" s="158"/>
      <c r="M739" s="158"/>
      <c r="N739" s="158"/>
      <c r="O739" s="158"/>
      <c r="P739" s="158"/>
      <c r="Q739" s="158"/>
      <c r="R739" s="158"/>
      <c r="S739" s="158"/>
      <c r="T739" s="158"/>
      <c r="U739" s="158"/>
      <c r="V739" s="158"/>
      <c r="W739" s="158"/>
      <c r="X739" s="158"/>
      <c r="Y739" s="148"/>
      <c r="Z739" s="148"/>
      <c r="AA739" s="148"/>
      <c r="AB739" s="148"/>
      <c r="AC739" s="148"/>
      <c r="AD739" s="148"/>
      <c r="AE739" s="148"/>
      <c r="AF739" s="148"/>
      <c r="AG739" s="148" t="s">
        <v>183</v>
      </c>
      <c r="AH739" s="148"/>
      <c r="AI739" s="148"/>
      <c r="AJ739" s="148"/>
      <c r="AK739" s="148"/>
      <c r="AL739" s="148"/>
      <c r="AM739" s="148"/>
      <c r="AN739" s="148"/>
      <c r="AO739" s="148"/>
      <c r="AP739" s="148"/>
      <c r="AQ739" s="148"/>
      <c r="AR739" s="148"/>
      <c r="AS739" s="148"/>
      <c r="AT739" s="148"/>
      <c r="AU739" s="148"/>
      <c r="AV739" s="148"/>
      <c r="AW739" s="148"/>
      <c r="AX739" s="148"/>
      <c r="AY739" s="148"/>
      <c r="AZ739" s="148"/>
      <c r="BA739" s="186" t="str">
        <f>C739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739" s="148"/>
      <c r="BC739" s="148"/>
      <c r="BD739" s="148"/>
      <c r="BE739" s="148"/>
      <c r="BF739" s="148"/>
      <c r="BG739" s="148"/>
      <c r="BH739" s="148"/>
    </row>
    <row r="740" spans="1:60" outlineLevel="1" x14ac:dyDescent="0.2">
      <c r="A740" s="171">
        <v>142</v>
      </c>
      <c r="B740" s="172" t="s">
        <v>754</v>
      </c>
      <c r="C740" s="189" t="s">
        <v>755</v>
      </c>
      <c r="D740" s="173" t="s">
        <v>747</v>
      </c>
      <c r="E740" s="174">
        <v>1</v>
      </c>
      <c r="F740" s="175"/>
      <c r="G740" s="176">
        <f>ROUND(E740*F740,2)</f>
        <v>0</v>
      </c>
      <c r="H740" s="175"/>
      <c r="I740" s="176">
        <f>ROUND(E740*H740,2)</f>
        <v>0</v>
      </c>
      <c r="J740" s="175"/>
      <c r="K740" s="176">
        <f>ROUND(E740*J740,2)</f>
        <v>0</v>
      </c>
      <c r="L740" s="176">
        <v>21</v>
      </c>
      <c r="M740" s="176">
        <f>G740*(1+L740/100)</f>
        <v>0</v>
      </c>
      <c r="N740" s="176">
        <v>0</v>
      </c>
      <c r="O740" s="176">
        <f>ROUND(E740*N740,2)</f>
        <v>0</v>
      </c>
      <c r="P740" s="176">
        <v>0</v>
      </c>
      <c r="Q740" s="176">
        <f>ROUND(E740*P740,2)</f>
        <v>0</v>
      </c>
      <c r="R740" s="176"/>
      <c r="S740" s="176" t="s">
        <v>128</v>
      </c>
      <c r="T740" s="177" t="s">
        <v>170</v>
      </c>
      <c r="U740" s="158">
        <v>0</v>
      </c>
      <c r="V740" s="158">
        <f>ROUND(E740*U740,2)</f>
        <v>0</v>
      </c>
      <c r="W740" s="158"/>
      <c r="X740" s="158" t="s">
        <v>748</v>
      </c>
      <c r="Y740" s="148"/>
      <c r="Z740" s="148"/>
      <c r="AA740" s="148"/>
      <c r="AB740" s="148"/>
      <c r="AC740" s="148"/>
      <c r="AD740" s="148"/>
      <c r="AE740" s="148"/>
      <c r="AF740" s="148"/>
      <c r="AG740" s="148" t="s">
        <v>749</v>
      </c>
      <c r="AH740" s="148"/>
      <c r="AI740" s="148"/>
      <c r="AJ740" s="148"/>
      <c r="AK740" s="148"/>
      <c r="AL740" s="148"/>
      <c r="AM740" s="148"/>
      <c r="AN740" s="148"/>
      <c r="AO740" s="148"/>
      <c r="AP740" s="148"/>
      <c r="AQ740" s="148"/>
      <c r="AR740" s="148"/>
      <c r="AS740" s="148"/>
      <c r="AT740" s="148"/>
      <c r="AU740" s="148"/>
      <c r="AV740" s="148"/>
      <c r="AW740" s="148"/>
      <c r="AX740" s="148"/>
      <c r="AY740" s="148"/>
      <c r="AZ740" s="148"/>
      <c r="BA740" s="148"/>
      <c r="BB740" s="148"/>
      <c r="BC740" s="148"/>
      <c r="BD740" s="148"/>
      <c r="BE740" s="148"/>
      <c r="BF740" s="148"/>
      <c r="BG740" s="148"/>
      <c r="BH740" s="148"/>
    </row>
    <row r="741" spans="1:60" ht="33.75" outlineLevel="1" x14ac:dyDescent="0.2">
      <c r="A741" s="155"/>
      <c r="B741" s="156"/>
      <c r="C741" s="254" t="s">
        <v>756</v>
      </c>
      <c r="D741" s="255"/>
      <c r="E741" s="255"/>
      <c r="F741" s="255"/>
      <c r="G741" s="255"/>
      <c r="H741" s="158"/>
      <c r="I741" s="158"/>
      <c r="J741" s="158"/>
      <c r="K741" s="158"/>
      <c r="L741" s="158"/>
      <c r="M741" s="158"/>
      <c r="N741" s="158"/>
      <c r="O741" s="158"/>
      <c r="P741" s="158"/>
      <c r="Q741" s="158"/>
      <c r="R741" s="158"/>
      <c r="S741" s="158"/>
      <c r="T741" s="158"/>
      <c r="U741" s="158"/>
      <c r="V741" s="158"/>
      <c r="W741" s="158"/>
      <c r="X741" s="158"/>
      <c r="Y741" s="148"/>
      <c r="Z741" s="148"/>
      <c r="AA741" s="148"/>
      <c r="AB741" s="148"/>
      <c r="AC741" s="148"/>
      <c r="AD741" s="148"/>
      <c r="AE741" s="148"/>
      <c r="AF741" s="148"/>
      <c r="AG741" s="148" t="s">
        <v>183</v>
      </c>
      <c r="AH741" s="148"/>
      <c r="AI741" s="148"/>
      <c r="AJ741" s="148"/>
      <c r="AK741" s="148"/>
      <c r="AL741" s="148"/>
      <c r="AM741" s="148"/>
      <c r="AN741" s="148"/>
      <c r="AO741" s="148"/>
      <c r="AP741" s="148"/>
      <c r="AQ741" s="148"/>
      <c r="AR741" s="148"/>
      <c r="AS741" s="148"/>
      <c r="AT741" s="148"/>
      <c r="AU741" s="148"/>
      <c r="AV741" s="148"/>
      <c r="AW741" s="148"/>
      <c r="AX741" s="148"/>
      <c r="AY741" s="148"/>
      <c r="AZ741" s="148"/>
      <c r="BA741" s="186" t="str">
        <f>C741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741" s="148"/>
      <c r="BC741" s="148"/>
      <c r="BD741" s="148"/>
      <c r="BE741" s="148"/>
      <c r="BF741" s="148"/>
      <c r="BG741" s="148"/>
      <c r="BH741" s="148"/>
    </row>
    <row r="742" spans="1:60" outlineLevel="1" x14ac:dyDescent="0.2">
      <c r="A742" s="171">
        <v>143</v>
      </c>
      <c r="B742" s="172" t="s">
        <v>757</v>
      </c>
      <c r="C742" s="189" t="s">
        <v>758</v>
      </c>
      <c r="D742" s="173" t="s">
        <v>747</v>
      </c>
      <c r="E742" s="174">
        <v>1</v>
      </c>
      <c r="F742" s="175"/>
      <c r="G742" s="176">
        <f>ROUND(E742*F742,2)</f>
        <v>0</v>
      </c>
      <c r="H742" s="175"/>
      <c r="I742" s="176">
        <f>ROUND(E742*H742,2)</f>
        <v>0</v>
      </c>
      <c r="J742" s="175"/>
      <c r="K742" s="176">
        <f>ROUND(E742*J742,2)</f>
        <v>0</v>
      </c>
      <c r="L742" s="176">
        <v>21</v>
      </c>
      <c r="M742" s="176">
        <f>G742*(1+L742/100)</f>
        <v>0</v>
      </c>
      <c r="N742" s="176">
        <v>0</v>
      </c>
      <c r="O742" s="176">
        <f>ROUND(E742*N742,2)</f>
        <v>0</v>
      </c>
      <c r="P742" s="176">
        <v>0</v>
      </c>
      <c r="Q742" s="176">
        <f>ROUND(E742*P742,2)</f>
        <v>0</v>
      </c>
      <c r="R742" s="176"/>
      <c r="S742" s="176" t="s">
        <v>128</v>
      </c>
      <c r="T742" s="177" t="s">
        <v>170</v>
      </c>
      <c r="U742" s="158">
        <v>0</v>
      </c>
      <c r="V742" s="158">
        <f>ROUND(E742*U742,2)</f>
        <v>0</v>
      </c>
      <c r="W742" s="158"/>
      <c r="X742" s="158" t="s">
        <v>748</v>
      </c>
      <c r="Y742" s="148"/>
      <c r="Z742" s="148"/>
      <c r="AA742" s="148"/>
      <c r="AB742" s="148"/>
      <c r="AC742" s="148"/>
      <c r="AD742" s="148"/>
      <c r="AE742" s="148"/>
      <c r="AF742" s="148"/>
      <c r="AG742" s="148" t="s">
        <v>749</v>
      </c>
      <c r="AH742" s="148"/>
      <c r="AI742" s="148"/>
      <c r="AJ742" s="148"/>
      <c r="AK742" s="148"/>
      <c r="AL742" s="148"/>
      <c r="AM742" s="148"/>
      <c r="AN742" s="148"/>
      <c r="AO742" s="148"/>
      <c r="AP742" s="148"/>
      <c r="AQ742" s="148"/>
      <c r="AR742" s="148"/>
      <c r="AS742" s="148"/>
      <c r="AT742" s="148"/>
      <c r="AU742" s="148"/>
      <c r="AV742" s="148"/>
      <c r="AW742" s="148"/>
      <c r="AX742" s="148"/>
      <c r="AY742" s="148"/>
      <c r="AZ742" s="148"/>
      <c r="BA742" s="148"/>
      <c r="BB742" s="148"/>
      <c r="BC742" s="148"/>
      <c r="BD742" s="148"/>
      <c r="BE742" s="148"/>
      <c r="BF742" s="148"/>
      <c r="BG742" s="148"/>
      <c r="BH742" s="148"/>
    </row>
    <row r="743" spans="1:60" ht="22.5" outlineLevel="1" x14ac:dyDescent="0.2">
      <c r="A743" s="155"/>
      <c r="B743" s="156"/>
      <c r="C743" s="254" t="s">
        <v>759</v>
      </c>
      <c r="D743" s="255"/>
      <c r="E743" s="255"/>
      <c r="F743" s="255"/>
      <c r="G743" s="255"/>
      <c r="H743" s="158"/>
      <c r="I743" s="158"/>
      <c r="J743" s="158"/>
      <c r="K743" s="158"/>
      <c r="L743" s="158"/>
      <c r="M743" s="158"/>
      <c r="N743" s="158"/>
      <c r="O743" s="158"/>
      <c r="P743" s="158"/>
      <c r="Q743" s="158"/>
      <c r="R743" s="158"/>
      <c r="S743" s="158"/>
      <c r="T743" s="158"/>
      <c r="U743" s="158"/>
      <c r="V743" s="158"/>
      <c r="W743" s="158"/>
      <c r="X743" s="158"/>
      <c r="Y743" s="148"/>
      <c r="Z743" s="148"/>
      <c r="AA743" s="148"/>
      <c r="AB743" s="148"/>
      <c r="AC743" s="148"/>
      <c r="AD743" s="148"/>
      <c r="AE743" s="148"/>
      <c r="AF743" s="148"/>
      <c r="AG743" s="148" t="s">
        <v>183</v>
      </c>
      <c r="AH743" s="148"/>
      <c r="AI743" s="148"/>
      <c r="AJ743" s="148"/>
      <c r="AK743" s="148"/>
      <c r="AL743" s="148"/>
      <c r="AM743" s="148"/>
      <c r="AN743" s="148"/>
      <c r="AO743" s="148"/>
      <c r="AP743" s="148"/>
      <c r="AQ743" s="148"/>
      <c r="AR743" s="148"/>
      <c r="AS743" s="148"/>
      <c r="AT743" s="148"/>
      <c r="AU743" s="148"/>
      <c r="AV743" s="148"/>
      <c r="AW743" s="148"/>
      <c r="AX743" s="148"/>
      <c r="AY743" s="148"/>
      <c r="AZ743" s="148"/>
      <c r="BA743" s="186" t="str">
        <f>C743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743" s="148"/>
      <c r="BC743" s="148"/>
      <c r="BD743" s="148"/>
      <c r="BE743" s="148"/>
      <c r="BF743" s="148"/>
      <c r="BG743" s="148"/>
      <c r="BH743" s="148"/>
    </row>
    <row r="744" spans="1:60" outlineLevel="1" x14ac:dyDescent="0.2">
      <c r="A744" s="171">
        <v>144</v>
      </c>
      <c r="B744" s="172" t="s">
        <v>760</v>
      </c>
      <c r="C744" s="189" t="s">
        <v>761</v>
      </c>
      <c r="D744" s="173" t="s">
        <v>747</v>
      </c>
      <c r="E744" s="174">
        <v>1</v>
      </c>
      <c r="F744" s="175"/>
      <c r="G744" s="176">
        <f>ROUND(E744*F744,2)</f>
        <v>0</v>
      </c>
      <c r="H744" s="175"/>
      <c r="I744" s="176">
        <f>ROUND(E744*H744,2)</f>
        <v>0</v>
      </c>
      <c r="J744" s="175"/>
      <c r="K744" s="176">
        <f>ROUND(E744*J744,2)</f>
        <v>0</v>
      </c>
      <c r="L744" s="176">
        <v>21</v>
      </c>
      <c r="M744" s="176">
        <f>G744*(1+L744/100)</f>
        <v>0</v>
      </c>
      <c r="N744" s="176">
        <v>0</v>
      </c>
      <c r="O744" s="176">
        <f>ROUND(E744*N744,2)</f>
        <v>0</v>
      </c>
      <c r="P744" s="176">
        <v>0</v>
      </c>
      <c r="Q744" s="176">
        <f>ROUND(E744*P744,2)</f>
        <v>0</v>
      </c>
      <c r="R744" s="176"/>
      <c r="S744" s="176" t="s">
        <v>128</v>
      </c>
      <c r="T744" s="177" t="s">
        <v>170</v>
      </c>
      <c r="U744" s="158">
        <v>0</v>
      </c>
      <c r="V744" s="158">
        <f>ROUND(E744*U744,2)</f>
        <v>0</v>
      </c>
      <c r="W744" s="158"/>
      <c r="X744" s="158" t="s">
        <v>748</v>
      </c>
      <c r="Y744" s="148"/>
      <c r="Z744" s="148"/>
      <c r="AA744" s="148"/>
      <c r="AB744" s="148"/>
      <c r="AC744" s="148"/>
      <c r="AD744" s="148"/>
      <c r="AE744" s="148"/>
      <c r="AF744" s="148"/>
      <c r="AG744" s="148" t="s">
        <v>762</v>
      </c>
      <c r="AH744" s="148"/>
      <c r="AI744" s="148"/>
      <c r="AJ744" s="148"/>
      <c r="AK744" s="148"/>
      <c r="AL744" s="148"/>
      <c r="AM744" s="148"/>
      <c r="AN744" s="148"/>
      <c r="AO744" s="148"/>
      <c r="AP744" s="148"/>
      <c r="AQ744" s="148"/>
      <c r="AR744" s="148"/>
      <c r="AS744" s="148"/>
      <c r="AT744" s="148"/>
      <c r="AU744" s="148"/>
      <c r="AV744" s="148"/>
      <c r="AW744" s="148"/>
      <c r="AX744" s="148"/>
      <c r="AY744" s="148"/>
      <c r="AZ744" s="148"/>
      <c r="BA744" s="148"/>
      <c r="BB744" s="148"/>
      <c r="BC744" s="148"/>
      <c r="BD744" s="148"/>
      <c r="BE744" s="148"/>
      <c r="BF744" s="148"/>
      <c r="BG744" s="148"/>
      <c r="BH744" s="148"/>
    </row>
    <row r="745" spans="1:60" ht="22.5" outlineLevel="1" x14ac:dyDescent="0.2">
      <c r="A745" s="155"/>
      <c r="B745" s="156"/>
      <c r="C745" s="254" t="s">
        <v>763</v>
      </c>
      <c r="D745" s="255"/>
      <c r="E745" s="255"/>
      <c r="F745" s="255"/>
      <c r="G745" s="255"/>
      <c r="H745" s="158"/>
      <c r="I745" s="158"/>
      <c r="J745" s="158"/>
      <c r="K745" s="158"/>
      <c r="L745" s="158"/>
      <c r="M745" s="158"/>
      <c r="N745" s="158"/>
      <c r="O745" s="158"/>
      <c r="P745" s="158"/>
      <c r="Q745" s="158"/>
      <c r="R745" s="158"/>
      <c r="S745" s="158"/>
      <c r="T745" s="158"/>
      <c r="U745" s="158"/>
      <c r="V745" s="158"/>
      <c r="W745" s="158"/>
      <c r="X745" s="158"/>
      <c r="Y745" s="148"/>
      <c r="Z745" s="148"/>
      <c r="AA745" s="148"/>
      <c r="AB745" s="148"/>
      <c r="AC745" s="148"/>
      <c r="AD745" s="148"/>
      <c r="AE745" s="148"/>
      <c r="AF745" s="148"/>
      <c r="AG745" s="148" t="s">
        <v>183</v>
      </c>
      <c r="AH745" s="148"/>
      <c r="AI745" s="148"/>
      <c r="AJ745" s="148"/>
      <c r="AK745" s="148"/>
      <c r="AL745" s="148"/>
      <c r="AM745" s="148"/>
      <c r="AN745" s="148"/>
      <c r="AO745" s="148"/>
      <c r="AP745" s="148"/>
      <c r="AQ745" s="148"/>
      <c r="AR745" s="148"/>
      <c r="AS745" s="148"/>
      <c r="AT745" s="148"/>
      <c r="AU745" s="148"/>
      <c r="AV745" s="148"/>
      <c r="AW745" s="148"/>
      <c r="AX745" s="148"/>
      <c r="AY745" s="148"/>
      <c r="AZ745" s="148"/>
      <c r="BA745" s="186" t="str">
        <f>C745</f>
        <v>Náklady na ztížené provádění stavebních prací v důsledku nepřerušeného provozu na staveništi nebo v případech nepřerušeného provozu v objektech v nichž se stavební práce provádí.</v>
      </c>
      <c r="BB745" s="148"/>
      <c r="BC745" s="148"/>
      <c r="BD745" s="148"/>
      <c r="BE745" s="148"/>
      <c r="BF745" s="148"/>
      <c r="BG745" s="148"/>
      <c r="BH745" s="148"/>
    </row>
    <row r="746" spans="1:60" outlineLevel="1" x14ac:dyDescent="0.2">
      <c r="A746" s="171">
        <v>145</v>
      </c>
      <c r="B746" s="172" t="s">
        <v>764</v>
      </c>
      <c r="C746" s="189" t="s">
        <v>765</v>
      </c>
      <c r="D746" s="173" t="s">
        <v>747</v>
      </c>
      <c r="E746" s="174">
        <v>1</v>
      </c>
      <c r="F746" s="175"/>
      <c r="G746" s="176">
        <f>ROUND(E746*F746,2)</f>
        <v>0</v>
      </c>
      <c r="H746" s="175"/>
      <c r="I746" s="176">
        <f>ROUND(E746*H746,2)</f>
        <v>0</v>
      </c>
      <c r="J746" s="175"/>
      <c r="K746" s="176">
        <f>ROUND(E746*J746,2)</f>
        <v>0</v>
      </c>
      <c r="L746" s="176">
        <v>21</v>
      </c>
      <c r="M746" s="176">
        <f>G746*(1+L746/100)</f>
        <v>0</v>
      </c>
      <c r="N746" s="176">
        <v>0</v>
      </c>
      <c r="O746" s="176">
        <f>ROUND(E746*N746,2)</f>
        <v>0</v>
      </c>
      <c r="P746" s="176">
        <v>0</v>
      </c>
      <c r="Q746" s="176">
        <f>ROUND(E746*P746,2)</f>
        <v>0</v>
      </c>
      <c r="R746" s="176"/>
      <c r="S746" s="176" t="s">
        <v>128</v>
      </c>
      <c r="T746" s="177" t="s">
        <v>170</v>
      </c>
      <c r="U746" s="158">
        <v>0</v>
      </c>
      <c r="V746" s="158">
        <f>ROUND(E746*U746,2)</f>
        <v>0</v>
      </c>
      <c r="W746" s="158"/>
      <c r="X746" s="158" t="s">
        <v>748</v>
      </c>
      <c r="Y746" s="148"/>
      <c r="Z746" s="148"/>
      <c r="AA746" s="148"/>
      <c r="AB746" s="148"/>
      <c r="AC746" s="148"/>
      <c r="AD746" s="148"/>
      <c r="AE746" s="148"/>
      <c r="AF746" s="148"/>
      <c r="AG746" s="148" t="s">
        <v>749</v>
      </c>
      <c r="AH746" s="148"/>
      <c r="AI746" s="148"/>
      <c r="AJ746" s="148"/>
      <c r="AK746" s="148"/>
      <c r="AL746" s="148"/>
      <c r="AM746" s="148"/>
      <c r="AN746" s="148"/>
      <c r="AO746" s="148"/>
      <c r="AP746" s="148"/>
      <c r="AQ746" s="148"/>
      <c r="AR746" s="148"/>
      <c r="AS746" s="148"/>
      <c r="AT746" s="148"/>
      <c r="AU746" s="148"/>
      <c r="AV746" s="148"/>
      <c r="AW746" s="148"/>
      <c r="AX746" s="148"/>
      <c r="AY746" s="148"/>
      <c r="AZ746" s="148"/>
      <c r="BA746" s="148"/>
      <c r="BB746" s="148"/>
      <c r="BC746" s="148"/>
      <c r="BD746" s="148"/>
      <c r="BE746" s="148"/>
      <c r="BF746" s="148"/>
      <c r="BG746" s="148"/>
      <c r="BH746" s="148"/>
    </row>
    <row r="747" spans="1:60" outlineLevel="1" x14ac:dyDescent="0.2">
      <c r="A747" s="155"/>
      <c r="B747" s="156"/>
      <c r="C747" s="254" t="s">
        <v>766</v>
      </c>
      <c r="D747" s="255"/>
      <c r="E747" s="255"/>
      <c r="F747" s="255"/>
      <c r="G747" s="255"/>
      <c r="H747" s="158"/>
      <c r="I747" s="158"/>
      <c r="J747" s="158"/>
      <c r="K747" s="158"/>
      <c r="L747" s="158"/>
      <c r="M747" s="158"/>
      <c r="N747" s="158"/>
      <c r="O747" s="158"/>
      <c r="P747" s="158"/>
      <c r="Q747" s="158"/>
      <c r="R747" s="158"/>
      <c r="S747" s="158"/>
      <c r="T747" s="158"/>
      <c r="U747" s="158"/>
      <c r="V747" s="158"/>
      <c r="W747" s="158"/>
      <c r="X747" s="158"/>
      <c r="Y747" s="148"/>
      <c r="Z747" s="148"/>
      <c r="AA747" s="148"/>
      <c r="AB747" s="148"/>
      <c r="AC747" s="148"/>
      <c r="AD747" s="148"/>
      <c r="AE747" s="148"/>
      <c r="AF747" s="148"/>
      <c r="AG747" s="148" t="s">
        <v>183</v>
      </c>
      <c r="AH747" s="148"/>
      <c r="AI747" s="148"/>
      <c r="AJ747" s="148"/>
      <c r="AK747" s="148"/>
      <c r="AL747" s="148"/>
      <c r="AM747" s="148"/>
      <c r="AN747" s="148"/>
      <c r="AO747" s="148"/>
      <c r="AP747" s="148"/>
      <c r="AQ747" s="148"/>
      <c r="AR747" s="148"/>
      <c r="AS747" s="148"/>
      <c r="AT747" s="148"/>
      <c r="AU747" s="148"/>
      <c r="AV747" s="148"/>
      <c r="AW747" s="148"/>
      <c r="AX747" s="148"/>
      <c r="AY747" s="148"/>
      <c r="AZ747" s="148"/>
      <c r="BA747" s="148"/>
      <c r="BB747" s="148"/>
      <c r="BC747" s="148"/>
      <c r="BD747" s="148"/>
      <c r="BE747" s="148"/>
      <c r="BF747" s="148"/>
      <c r="BG747" s="148"/>
      <c r="BH747" s="148"/>
    </row>
    <row r="748" spans="1:60" x14ac:dyDescent="0.2">
      <c r="A748" s="165" t="s">
        <v>122</v>
      </c>
      <c r="B748" s="166" t="s">
        <v>95</v>
      </c>
      <c r="C748" s="188" t="s">
        <v>28</v>
      </c>
      <c r="D748" s="167"/>
      <c r="E748" s="168"/>
      <c r="F748" s="169"/>
      <c r="G748" s="169">
        <f>SUMIF(AG749:AG762,"&lt;&gt;NOR",G749:G762)</f>
        <v>0</v>
      </c>
      <c r="H748" s="169"/>
      <c r="I748" s="169">
        <f>SUM(I749:I762)</f>
        <v>0</v>
      </c>
      <c r="J748" s="169"/>
      <c r="K748" s="169">
        <f>SUM(K749:K762)</f>
        <v>0</v>
      </c>
      <c r="L748" s="169"/>
      <c r="M748" s="169">
        <f>SUM(M749:M762)</f>
        <v>0</v>
      </c>
      <c r="N748" s="169"/>
      <c r="O748" s="169">
        <f>SUM(O749:O762)</f>
        <v>0</v>
      </c>
      <c r="P748" s="169"/>
      <c r="Q748" s="169">
        <f>SUM(Q749:Q762)</f>
        <v>0</v>
      </c>
      <c r="R748" s="169"/>
      <c r="S748" s="169"/>
      <c r="T748" s="170"/>
      <c r="U748" s="164"/>
      <c r="V748" s="164">
        <f>SUM(V749:V762)</f>
        <v>0</v>
      </c>
      <c r="W748" s="164"/>
      <c r="X748" s="164"/>
      <c r="AG748" t="s">
        <v>123</v>
      </c>
    </row>
    <row r="749" spans="1:60" outlineLevel="1" x14ac:dyDescent="0.2">
      <c r="A749" s="171">
        <v>146</v>
      </c>
      <c r="B749" s="172" t="s">
        <v>767</v>
      </c>
      <c r="C749" s="189" t="s">
        <v>768</v>
      </c>
      <c r="D749" s="173" t="s">
        <v>747</v>
      </c>
      <c r="E749" s="174">
        <v>1</v>
      </c>
      <c r="F749" s="175"/>
      <c r="G749" s="176">
        <f>ROUND(E749*F749,2)</f>
        <v>0</v>
      </c>
      <c r="H749" s="175"/>
      <c r="I749" s="176">
        <f>ROUND(E749*H749,2)</f>
        <v>0</v>
      </c>
      <c r="J749" s="175"/>
      <c r="K749" s="176">
        <f>ROUND(E749*J749,2)</f>
        <v>0</v>
      </c>
      <c r="L749" s="176">
        <v>21</v>
      </c>
      <c r="M749" s="176">
        <f>G749*(1+L749/100)</f>
        <v>0</v>
      </c>
      <c r="N749" s="176">
        <v>0</v>
      </c>
      <c r="O749" s="176">
        <f>ROUND(E749*N749,2)</f>
        <v>0</v>
      </c>
      <c r="P749" s="176">
        <v>0</v>
      </c>
      <c r="Q749" s="176">
        <f>ROUND(E749*P749,2)</f>
        <v>0</v>
      </c>
      <c r="R749" s="176"/>
      <c r="S749" s="176" t="s">
        <v>128</v>
      </c>
      <c r="T749" s="177" t="s">
        <v>170</v>
      </c>
      <c r="U749" s="158">
        <v>0</v>
      </c>
      <c r="V749" s="158">
        <f>ROUND(E749*U749,2)</f>
        <v>0</v>
      </c>
      <c r="W749" s="158"/>
      <c r="X749" s="158" t="s">
        <v>748</v>
      </c>
      <c r="Y749" s="148"/>
      <c r="Z749" s="148"/>
      <c r="AA749" s="148"/>
      <c r="AB749" s="148"/>
      <c r="AC749" s="148"/>
      <c r="AD749" s="148"/>
      <c r="AE749" s="148"/>
      <c r="AF749" s="148"/>
      <c r="AG749" s="148" t="s">
        <v>749</v>
      </c>
      <c r="AH749" s="148"/>
      <c r="AI749" s="148"/>
      <c r="AJ749" s="148"/>
      <c r="AK749" s="148"/>
      <c r="AL749" s="148"/>
      <c r="AM749" s="148"/>
      <c r="AN749" s="148"/>
      <c r="AO749" s="148"/>
      <c r="AP749" s="148"/>
      <c r="AQ749" s="148"/>
      <c r="AR749" s="148"/>
      <c r="AS749" s="148"/>
      <c r="AT749" s="148"/>
      <c r="AU749" s="148"/>
      <c r="AV749" s="148"/>
      <c r="AW749" s="148"/>
      <c r="AX749" s="148"/>
      <c r="AY749" s="148"/>
      <c r="AZ749" s="148"/>
      <c r="BA749" s="148"/>
      <c r="BB749" s="148"/>
      <c r="BC749" s="148"/>
      <c r="BD749" s="148"/>
      <c r="BE749" s="148"/>
      <c r="BF749" s="148"/>
      <c r="BG749" s="148"/>
      <c r="BH749" s="148"/>
    </row>
    <row r="750" spans="1:60" ht="33.75" outlineLevel="1" x14ac:dyDescent="0.2">
      <c r="A750" s="155"/>
      <c r="B750" s="156"/>
      <c r="C750" s="254" t="s">
        <v>769</v>
      </c>
      <c r="D750" s="255"/>
      <c r="E750" s="255"/>
      <c r="F750" s="255"/>
      <c r="G750" s="255"/>
      <c r="H750" s="158"/>
      <c r="I750" s="158"/>
      <c r="J750" s="158"/>
      <c r="K750" s="158"/>
      <c r="L750" s="158"/>
      <c r="M750" s="158"/>
      <c r="N750" s="158"/>
      <c r="O750" s="158"/>
      <c r="P750" s="158"/>
      <c r="Q750" s="158"/>
      <c r="R750" s="158"/>
      <c r="S750" s="158"/>
      <c r="T750" s="158"/>
      <c r="U750" s="158"/>
      <c r="V750" s="158"/>
      <c r="W750" s="158"/>
      <c r="X750" s="158"/>
      <c r="Y750" s="148"/>
      <c r="Z750" s="148"/>
      <c r="AA750" s="148"/>
      <c r="AB750" s="148"/>
      <c r="AC750" s="148"/>
      <c r="AD750" s="148"/>
      <c r="AE750" s="148"/>
      <c r="AF750" s="148"/>
      <c r="AG750" s="148" t="s">
        <v>183</v>
      </c>
      <c r="AH750" s="148"/>
      <c r="AI750" s="148"/>
      <c r="AJ750" s="148"/>
      <c r="AK750" s="148"/>
      <c r="AL750" s="148"/>
      <c r="AM750" s="148"/>
      <c r="AN750" s="148"/>
      <c r="AO750" s="148"/>
      <c r="AP750" s="148"/>
      <c r="AQ750" s="148"/>
      <c r="AR750" s="148"/>
      <c r="AS750" s="148"/>
      <c r="AT750" s="148"/>
      <c r="AU750" s="148"/>
      <c r="AV750" s="148"/>
      <c r="AW750" s="148"/>
      <c r="AX750" s="148"/>
      <c r="AY750" s="148"/>
      <c r="AZ750" s="148"/>
      <c r="BA750" s="186" t="str">
        <f>C750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750" s="148"/>
      <c r="BC750" s="148"/>
      <c r="BD750" s="148"/>
      <c r="BE750" s="148"/>
      <c r="BF750" s="148"/>
      <c r="BG750" s="148"/>
      <c r="BH750" s="148"/>
    </row>
    <row r="751" spans="1:60" outlineLevel="1" x14ac:dyDescent="0.2">
      <c r="A751" s="171">
        <v>147</v>
      </c>
      <c r="B751" s="172" t="s">
        <v>770</v>
      </c>
      <c r="C751" s="189" t="s">
        <v>771</v>
      </c>
      <c r="D751" s="173" t="s">
        <v>747</v>
      </c>
      <c r="E751" s="174">
        <v>1</v>
      </c>
      <c r="F751" s="175"/>
      <c r="G751" s="176">
        <f>ROUND(E751*F751,2)</f>
        <v>0</v>
      </c>
      <c r="H751" s="175"/>
      <c r="I751" s="176">
        <f>ROUND(E751*H751,2)</f>
        <v>0</v>
      </c>
      <c r="J751" s="175"/>
      <c r="K751" s="176">
        <f>ROUND(E751*J751,2)</f>
        <v>0</v>
      </c>
      <c r="L751" s="176">
        <v>21</v>
      </c>
      <c r="M751" s="176">
        <f>G751*(1+L751/100)</f>
        <v>0</v>
      </c>
      <c r="N751" s="176">
        <v>0</v>
      </c>
      <c r="O751" s="176">
        <f>ROUND(E751*N751,2)</f>
        <v>0</v>
      </c>
      <c r="P751" s="176">
        <v>0</v>
      </c>
      <c r="Q751" s="176">
        <f>ROUND(E751*P751,2)</f>
        <v>0</v>
      </c>
      <c r="R751" s="176"/>
      <c r="S751" s="176" t="s">
        <v>128</v>
      </c>
      <c r="T751" s="177" t="s">
        <v>170</v>
      </c>
      <c r="U751" s="158">
        <v>0</v>
      </c>
      <c r="V751" s="158">
        <f>ROUND(E751*U751,2)</f>
        <v>0</v>
      </c>
      <c r="W751" s="158"/>
      <c r="X751" s="158" t="s">
        <v>748</v>
      </c>
      <c r="Y751" s="148"/>
      <c r="Z751" s="148"/>
      <c r="AA751" s="148"/>
      <c r="AB751" s="148"/>
      <c r="AC751" s="148"/>
      <c r="AD751" s="148"/>
      <c r="AE751" s="148"/>
      <c r="AF751" s="148"/>
      <c r="AG751" s="148" t="s">
        <v>772</v>
      </c>
      <c r="AH751" s="148"/>
      <c r="AI751" s="148"/>
      <c r="AJ751" s="148"/>
      <c r="AK751" s="148"/>
      <c r="AL751" s="148"/>
      <c r="AM751" s="148"/>
      <c r="AN751" s="148"/>
      <c r="AO751" s="148"/>
      <c r="AP751" s="148"/>
      <c r="AQ751" s="148"/>
      <c r="AR751" s="148"/>
      <c r="AS751" s="148"/>
      <c r="AT751" s="148"/>
      <c r="AU751" s="148"/>
      <c r="AV751" s="148"/>
      <c r="AW751" s="148"/>
      <c r="AX751" s="148"/>
      <c r="AY751" s="148"/>
      <c r="AZ751" s="148"/>
      <c r="BA751" s="148"/>
      <c r="BB751" s="148"/>
      <c r="BC751" s="148"/>
      <c r="BD751" s="148"/>
      <c r="BE751" s="148"/>
      <c r="BF751" s="148"/>
      <c r="BG751" s="148"/>
      <c r="BH751" s="148"/>
    </row>
    <row r="752" spans="1:60" ht="22.5" outlineLevel="1" x14ac:dyDescent="0.2">
      <c r="A752" s="155"/>
      <c r="B752" s="156"/>
      <c r="C752" s="254" t="s">
        <v>773</v>
      </c>
      <c r="D752" s="255"/>
      <c r="E752" s="255"/>
      <c r="F752" s="255"/>
      <c r="G752" s="255"/>
      <c r="H752" s="158"/>
      <c r="I752" s="158"/>
      <c r="J752" s="158"/>
      <c r="K752" s="158"/>
      <c r="L752" s="158"/>
      <c r="M752" s="158"/>
      <c r="N752" s="158"/>
      <c r="O752" s="158"/>
      <c r="P752" s="158"/>
      <c r="Q752" s="158"/>
      <c r="R752" s="158"/>
      <c r="S752" s="158"/>
      <c r="T752" s="158"/>
      <c r="U752" s="158"/>
      <c r="V752" s="158"/>
      <c r="W752" s="158"/>
      <c r="X752" s="158"/>
      <c r="Y752" s="148"/>
      <c r="Z752" s="148"/>
      <c r="AA752" s="148"/>
      <c r="AB752" s="148"/>
      <c r="AC752" s="148"/>
      <c r="AD752" s="148"/>
      <c r="AE752" s="148"/>
      <c r="AF752" s="148"/>
      <c r="AG752" s="148" t="s">
        <v>183</v>
      </c>
      <c r="AH752" s="148"/>
      <c r="AI752" s="148"/>
      <c r="AJ752" s="148"/>
      <c r="AK752" s="148"/>
      <c r="AL752" s="148"/>
      <c r="AM752" s="148"/>
      <c r="AN752" s="148"/>
      <c r="AO752" s="148"/>
      <c r="AP752" s="148"/>
      <c r="AQ752" s="148"/>
      <c r="AR752" s="148"/>
      <c r="AS752" s="148"/>
      <c r="AT752" s="148"/>
      <c r="AU752" s="148"/>
      <c r="AV752" s="148"/>
      <c r="AW752" s="148"/>
      <c r="AX752" s="148"/>
      <c r="AY752" s="148"/>
      <c r="AZ752" s="148"/>
      <c r="BA752" s="186" t="str">
        <f>C752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752" s="148"/>
      <c r="BC752" s="148"/>
      <c r="BD752" s="148"/>
      <c r="BE752" s="148"/>
      <c r="BF752" s="148"/>
      <c r="BG752" s="148"/>
      <c r="BH752" s="148"/>
    </row>
    <row r="753" spans="1:60" outlineLevel="1" x14ac:dyDescent="0.2">
      <c r="A753" s="171">
        <v>148</v>
      </c>
      <c r="B753" s="172" t="s">
        <v>774</v>
      </c>
      <c r="C753" s="189" t="s">
        <v>775</v>
      </c>
      <c r="D753" s="173" t="s">
        <v>747</v>
      </c>
      <c r="E753" s="174">
        <v>1</v>
      </c>
      <c r="F753" s="175"/>
      <c r="G753" s="176">
        <f>ROUND(E753*F753,2)</f>
        <v>0</v>
      </c>
      <c r="H753" s="175"/>
      <c r="I753" s="176">
        <f>ROUND(E753*H753,2)</f>
        <v>0</v>
      </c>
      <c r="J753" s="175"/>
      <c r="K753" s="176">
        <f>ROUND(E753*J753,2)</f>
        <v>0</v>
      </c>
      <c r="L753" s="176">
        <v>21</v>
      </c>
      <c r="M753" s="176">
        <f>G753*(1+L753/100)</f>
        <v>0</v>
      </c>
      <c r="N753" s="176">
        <v>0</v>
      </c>
      <c r="O753" s="176">
        <f>ROUND(E753*N753,2)</f>
        <v>0</v>
      </c>
      <c r="P753" s="176">
        <v>0</v>
      </c>
      <c r="Q753" s="176">
        <f>ROUND(E753*P753,2)</f>
        <v>0</v>
      </c>
      <c r="R753" s="176"/>
      <c r="S753" s="176" t="s">
        <v>128</v>
      </c>
      <c r="T753" s="177" t="s">
        <v>170</v>
      </c>
      <c r="U753" s="158">
        <v>0</v>
      </c>
      <c r="V753" s="158">
        <f>ROUND(E753*U753,2)</f>
        <v>0</v>
      </c>
      <c r="W753" s="158"/>
      <c r="X753" s="158" t="s">
        <v>748</v>
      </c>
      <c r="Y753" s="148"/>
      <c r="Z753" s="148"/>
      <c r="AA753" s="148"/>
      <c r="AB753" s="148"/>
      <c r="AC753" s="148"/>
      <c r="AD753" s="148"/>
      <c r="AE753" s="148"/>
      <c r="AF753" s="148"/>
      <c r="AG753" s="148" t="s">
        <v>749</v>
      </c>
      <c r="AH753" s="148"/>
      <c r="AI753" s="148"/>
      <c r="AJ753" s="148"/>
      <c r="AK753" s="148"/>
      <c r="AL753" s="148"/>
      <c r="AM753" s="148"/>
      <c r="AN753" s="148"/>
      <c r="AO753" s="148"/>
      <c r="AP753" s="148"/>
      <c r="AQ753" s="148"/>
      <c r="AR753" s="148"/>
      <c r="AS753" s="148"/>
      <c r="AT753" s="148"/>
      <c r="AU753" s="148"/>
      <c r="AV753" s="148"/>
      <c r="AW753" s="148"/>
      <c r="AX753" s="148"/>
      <c r="AY753" s="148"/>
      <c r="AZ753" s="148"/>
      <c r="BA753" s="148"/>
      <c r="BB753" s="148"/>
      <c r="BC753" s="148"/>
      <c r="BD753" s="148"/>
      <c r="BE753" s="148"/>
      <c r="BF753" s="148"/>
      <c r="BG753" s="148"/>
      <c r="BH753" s="148"/>
    </row>
    <row r="754" spans="1:60" ht="33.75" outlineLevel="1" x14ac:dyDescent="0.2">
      <c r="A754" s="155"/>
      <c r="B754" s="156"/>
      <c r="C754" s="254" t="s">
        <v>776</v>
      </c>
      <c r="D754" s="255"/>
      <c r="E754" s="255"/>
      <c r="F754" s="255"/>
      <c r="G754" s="255"/>
      <c r="H754" s="158"/>
      <c r="I754" s="158"/>
      <c r="J754" s="158"/>
      <c r="K754" s="158"/>
      <c r="L754" s="158"/>
      <c r="M754" s="158"/>
      <c r="N754" s="158"/>
      <c r="O754" s="158"/>
      <c r="P754" s="158"/>
      <c r="Q754" s="158"/>
      <c r="R754" s="158"/>
      <c r="S754" s="158"/>
      <c r="T754" s="158"/>
      <c r="U754" s="158"/>
      <c r="V754" s="158"/>
      <c r="W754" s="158"/>
      <c r="X754" s="158"/>
      <c r="Y754" s="148"/>
      <c r="Z754" s="148"/>
      <c r="AA754" s="148"/>
      <c r="AB754" s="148"/>
      <c r="AC754" s="148"/>
      <c r="AD754" s="148"/>
      <c r="AE754" s="148"/>
      <c r="AF754" s="148"/>
      <c r="AG754" s="148" t="s">
        <v>183</v>
      </c>
      <c r="AH754" s="148"/>
      <c r="AI754" s="148"/>
      <c r="AJ754" s="148"/>
      <c r="AK754" s="148"/>
      <c r="AL754" s="148"/>
      <c r="AM754" s="148"/>
      <c r="AN754" s="148"/>
      <c r="AO754" s="148"/>
      <c r="AP754" s="148"/>
      <c r="AQ754" s="148"/>
      <c r="AR754" s="148"/>
      <c r="AS754" s="148"/>
      <c r="AT754" s="148"/>
      <c r="AU754" s="148"/>
      <c r="AV754" s="148"/>
      <c r="AW754" s="148"/>
      <c r="AX754" s="148"/>
      <c r="AY754" s="148"/>
      <c r="AZ754" s="148"/>
      <c r="BA754" s="186" t="str">
        <f>C754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754" s="148"/>
      <c r="BC754" s="148"/>
      <c r="BD754" s="148"/>
      <c r="BE754" s="148"/>
      <c r="BF754" s="148"/>
      <c r="BG754" s="148"/>
      <c r="BH754" s="148"/>
    </row>
    <row r="755" spans="1:60" outlineLevel="1" x14ac:dyDescent="0.2">
      <c r="A755" s="171">
        <v>149</v>
      </c>
      <c r="B755" s="172" t="s">
        <v>777</v>
      </c>
      <c r="C755" s="189" t="s">
        <v>778</v>
      </c>
      <c r="D755" s="173" t="s">
        <v>747</v>
      </c>
      <c r="E755" s="174">
        <v>1</v>
      </c>
      <c r="F755" s="175"/>
      <c r="G755" s="176">
        <f>ROUND(E755*F755,2)</f>
        <v>0</v>
      </c>
      <c r="H755" s="175"/>
      <c r="I755" s="176">
        <f>ROUND(E755*H755,2)</f>
        <v>0</v>
      </c>
      <c r="J755" s="175"/>
      <c r="K755" s="176">
        <f>ROUND(E755*J755,2)</f>
        <v>0</v>
      </c>
      <c r="L755" s="176">
        <v>21</v>
      </c>
      <c r="M755" s="176">
        <f>G755*(1+L755/100)</f>
        <v>0</v>
      </c>
      <c r="N755" s="176">
        <v>0</v>
      </c>
      <c r="O755" s="176">
        <f>ROUND(E755*N755,2)</f>
        <v>0</v>
      </c>
      <c r="P755" s="176">
        <v>0</v>
      </c>
      <c r="Q755" s="176">
        <f>ROUND(E755*P755,2)</f>
        <v>0</v>
      </c>
      <c r="R755" s="176"/>
      <c r="S755" s="176" t="s">
        <v>128</v>
      </c>
      <c r="T755" s="177" t="s">
        <v>170</v>
      </c>
      <c r="U755" s="158">
        <v>0</v>
      </c>
      <c r="V755" s="158">
        <f>ROUND(E755*U755,2)</f>
        <v>0</v>
      </c>
      <c r="W755" s="158"/>
      <c r="X755" s="158" t="s">
        <v>748</v>
      </c>
      <c r="Y755" s="148"/>
      <c r="Z755" s="148"/>
      <c r="AA755" s="148"/>
      <c r="AB755" s="148"/>
      <c r="AC755" s="148"/>
      <c r="AD755" s="148"/>
      <c r="AE755" s="148"/>
      <c r="AF755" s="148"/>
      <c r="AG755" s="148" t="s">
        <v>749</v>
      </c>
      <c r="AH755" s="148"/>
      <c r="AI755" s="148"/>
      <c r="AJ755" s="148"/>
      <c r="AK755" s="148"/>
      <c r="AL755" s="148"/>
      <c r="AM755" s="148"/>
      <c r="AN755" s="148"/>
      <c r="AO755" s="148"/>
      <c r="AP755" s="148"/>
      <c r="AQ755" s="148"/>
      <c r="AR755" s="148"/>
      <c r="AS755" s="148"/>
      <c r="AT755" s="148"/>
      <c r="AU755" s="148"/>
      <c r="AV755" s="148"/>
      <c r="AW755" s="148"/>
      <c r="AX755" s="148"/>
      <c r="AY755" s="148"/>
      <c r="AZ755" s="148"/>
      <c r="BA755" s="148"/>
      <c r="BB755" s="148"/>
      <c r="BC755" s="148"/>
      <c r="BD755" s="148"/>
      <c r="BE755" s="148"/>
      <c r="BF755" s="148"/>
      <c r="BG755" s="148"/>
      <c r="BH755" s="148"/>
    </row>
    <row r="756" spans="1:60" ht="22.5" outlineLevel="1" x14ac:dyDescent="0.2">
      <c r="A756" s="155"/>
      <c r="B756" s="156"/>
      <c r="C756" s="254" t="s">
        <v>779</v>
      </c>
      <c r="D756" s="255"/>
      <c r="E756" s="255"/>
      <c r="F756" s="255"/>
      <c r="G756" s="255"/>
      <c r="H756" s="158"/>
      <c r="I756" s="158"/>
      <c r="J756" s="158"/>
      <c r="K756" s="158"/>
      <c r="L756" s="158"/>
      <c r="M756" s="158"/>
      <c r="N756" s="158"/>
      <c r="O756" s="158"/>
      <c r="P756" s="158"/>
      <c r="Q756" s="158"/>
      <c r="R756" s="158"/>
      <c r="S756" s="158"/>
      <c r="T756" s="158"/>
      <c r="U756" s="158"/>
      <c r="V756" s="158"/>
      <c r="W756" s="158"/>
      <c r="X756" s="158"/>
      <c r="Y756" s="148"/>
      <c r="Z756" s="148"/>
      <c r="AA756" s="148"/>
      <c r="AB756" s="148"/>
      <c r="AC756" s="148"/>
      <c r="AD756" s="148"/>
      <c r="AE756" s="148"/>
      <c r="AF756" s="148"/>
      <c r="AG756" s="148" t="s">
        <v>183</v>
      </c>
      <c r="AH756" s="148"/>
      <c r="AI756" s="148"/>
      <c r="AJ756" s="148"/>
      <c r="AK756" s="148"/>
      <c r="AL756" s="148"/>
      <c r="AM756" s="148"/>
      <c r="AN756" s="148"/>
      <c r="AO756" s="148"/>
      <c r="AP756" s="148"/>
      <c r="AQ756" s="148"/>
      <c r="AR756" s="148"/>
      <c r="AS756" s="148"/>
      <c r="AT756" s="148"/>
      <c r="AU756" s="148"/>
      <c r="AV756" s="148"/>
      <c r="AW756" s="148"/>
      <c r="AX756" s="148"/>
      <c r="AY756" s="148"/>
      <c r="AZ756" s="148"/>
      <c r="BA756" s="186" t="str">
        <f>C756</f>
        <v>Náklady zhotovitele, související s prováděním zkoušek a revizí předepsaných technickými normami nebo objednatelem a které jsou pro provedení díla nezbytné.</v>
      </c>
      <c r="BB756" s="148"/>
      <c r="BC756" s="148"/>
      <c r="BD756" s="148"/>
      <c r="BE756" s="148"/>
      <c r="BF756" s="148"/>
      <c r="BG756" s="148"/>
      <c r="BH756" s="148"/>
    </row>
    <row r="757" spans="1:60" outlineLevel="1" x14ac:dyDescent="0.2">
      <c r="A757" s="171">
        <v>150</v>
      </c>
      <c r="B757" s="172" t="s">
        <v>780</v>
      </c>
      <c r="C757" s="189" t="s">
        <v>781</v>
      </c>
      <c r="D757" s="173" t="s">
        <v>747</v>
      </c>
      <c r="E757" s="174">
        <v>1</v>
      </c>
      <c r="F757" s="175"/>
      <c r="G757" s="176">
        <f>ROUND(E757*F757,2)</f>
        <v>0</v>
      </c>
      <c r="H757" s="175"/>
      <c r="I757" s="176">
        <f>ROUND(E757*H757,2)</f>
        <v>0</v>
      </c>
      <c r="J757" s="175"/>
      <c r="K757" s="176">
        <f>ROUND(E757*J757,2)</f>
        <v>0</v>
      </c>
      <c r="L757" s="176">
        <v>21</v>
      </c>
      <c r="M757" s="176">
        <f>G757*(1+L757/100)</f>
        <v>0</v>
      </c>
      <c r="N757" s="176">
        <v>0</v>
      </c>
      <c r="O757" s="176">
        <f>ROUND(E757*N757,2)</f>
        <v>0</v>
      </c>
      <c r="P757" s="176">
        <v>0</v>
      </c>
      <c r="Q757" s="176">
        <f>ROUND(E757*P757,2)</f>
        <v>0</v>
      </c>
      <c r="R757" s="176"/>
      <c r="S757" s="176" t="s">
        <v>128</v>
      </c>
      <c r="T757" s="177" t="s">
        <v>170</v>
      </c>
      <c r="U757" s="158">
        <v>0</v>
      </c>
      <c r="V757" s="158">
        <f>ROUND(E757*U757,2)</f>
        <v>0</v>
      </c>
      <c r="W757" s="158"/>
      <c r="X757" s="158" t="s">
        <v>748</v>
      </c>
      <c r="Y757" s="148"/>
      <c r="Z757" s="148"/>
      <c r="AA757" s="148"/>
      <c r="AB757" s="148"/>
      <c r="AC757" s="148"/>
      <c r="AD757" s="148"/>
      <c r="AE757" s="148"/>
      <c r="AF757" s="148"/>
      <c r="AG757" s="148" t="s">
        <v>749</v>
      </c>
      <c r="AH757" s="148"/>
      <c r="AI757" s="148"/>
      <c r="AJ757" s="148"/>
      <c r="AK757" s="148"/>
      <c r="AL757" s="148"/>
      <c r="AM757" s="148"/>
      <c r="AN757" s="148"/>
      <c r="AO757" s="148"/>
      <c r="AP757" s="148"/>
      <c r="AQ757" s="148"/>
      <c r="AR757" s="148"/>
      <c r="AS757" s="148"/>
      <c r="AT757" s="148"/>
      <c r="AU757" s="148"/>
      <c r="AV757" s="148"/>
      <c r="AW757" s="148"/>
      <c r="AX757" s="148"/>
      <c r="AY757" s="148"/>
      <c r="AZ757" s="148"/>
      <c r="BA757" s="148"/>
      <c r="BB757" s="148"/>
      <c r="BC757" s="148"/>
      <c r="BD757" s="148"/>
      <c r="BE757" s="148"/>
      <c r="BF757" s="148"/>
      <c r="BG757" s="148"/>
      <c r="BH757" s="148"/>
    </row>
    <row r="758" spans="1:60" outlineLevel="1" x14ac:dyDescent="0.2">
      <c r="A758" s="155"/>
      <c r="B758" s="156"/>
      <c r="C758" s="254" t="s">
        <v>782</v>
      </c>
      <c r="D758" s="255"/>
      <c r="E758" s="255"/>
      <c r="F758" s="255"/>
      <c r="G758" s="255"/>
      <c r="H758" s="158"/>
      <c r="I758" s="158"/>
      <c r="J758" s="158"/>
      <c r="K758" s="158"/>
      <c r="L758" s="158"/>
      <c r="M758" s="158"/>
      <c r="N758" s="158"/>
      <c r="O758" s="158"/>
      <c r="P758" s="158"/>
      <c r="Q758" s="158"/>
      <c r="R758" s="158"/>
      <c r="S758" s="158"/>
      <c r="T758" s="158"/>
      <c r="U758" s="158"/>
      <c r="V758" s="158"/>
      <c r="W758" s="158"/>
      <c r="X758" s="158"/>
      <c r="Y758" s="148"/>
      <c r="Z758" s="148"/>
      <c r="AA758" s="148"/>
      <c r="AB758" s="148"/>
      <c r="AC758" s="148"/>
      <c r="AD758" s="148"/>
      <c r="AE758" s="148"/>
      <c r="AF758" s="148"/>
      <c r="AG758" s="148" t="s">
        <v>183</v>
      </c>
      <c r="AH758" s="148"/>
      <c r="AI758" s="148"/>
      <c r="AJ758" s="148"/>
      <c r="AK758" s="148"/>
      <c r="AL758" s="148"/>
      <c r="AM758" s="148"/>
      <c r="AN758" s="148"/>
      <c r="AO758" s="148"/>
      <c r="AP758" s="148"/>
      <c r="AQ758" s="148"/>
      <c r="AR758" s="148"/>
      <c r="AS758" s="148"/>
      <c r="AT758" s="148"/>
      <c r="AU758" s="148"/>
      <c r="AV758" s="148"/>
      <c r="AW758" s="148"/>
      <c r="AX758" s="148"/>
      <c r="AY758" s="148"/>
      <c r="AZ758" s="148"/>
      <c r="BA758" s="186" t="str">
        <f>C758</f>
        <v>Náklady zhotovitele, které vzniknou v souvislosti s povinnostmi zhotovitele při předání a převzetí díla.</v>
      </c>
      <c r="BB758" s="148"/>
      <c r="BC758" s="148"/>
      <c r="BD758" s="148"/>
      <c r="BE758" s="148"/>
      <c r="BF758" s="148"/>
      <c r="BG758" s="148"/>
      <c r="BH758" s="148"/>
    </row>
    <row r="759" spans="1:60" outlineLevel="1" x14ac:dyDescent="0.2">
      <c r="A759" s="171">
        <v>151</v>
      </c>
      <c r="B759" s="172" t="s">
        <v>783</v>
      </c>
      <c r="C759" s="189" t="s">
        <v>784</v>
      </c>
      <c r="D759" s="173" t="s">
        <v>747</v>
      </c>
      <c r="E759" s="174">
        <v>1</v>
      </c>
      <c r="F759" s="175"/>
      <c r="G759" s="176">
        <f>ROUND(E759*F759,2)</f>
        <v>0</v>
      </c>
      <c r="H759" s="175"/>
      <c r="I759" s="176">
        <f>ROUND(E759*H759,2)</f>
        <v>0</v>
      </c>
      <c r="J759" s="175"/>
      <c r="K759" s="176">
        <f>ROUND(E759*J759,2)</f>
        <v>0</v>
      </c>
      <c r="L759" s="176">
        <v>21</v>
      </c>
      <c r="M759" s="176">
        <f>G759*(1+L759/100)</f>
        <v>0</v>
      </c>
      <c r="N759" s="176">
        <v>0</v>
      </c>
      <c r="O759" s="176">
        <f>ROUND(E759*N759,2)</f>
        <v>0</v>
      </c>
      <c r="P759" s="176">
        <v>0</v>
      </c>
      <c r="Q759" s="176">
        <f>ROUND(E759*P759,2)</f>
        <v>0</v>
      </c>
      <c r="R759" s="176"/>
      <c r="S759" s="176" t="s">
        <v>128</v>
      </c>
      <c r="T759" s="177" t="s">
        <v>170</v>
      </c>
      <c r="U759" s="158">
        <v>0</v>
      </c>
      <c r="V759" s="158">
        <f>ROUND(E759*U759,2)</f>
        <v>0</v>
      </c>
      <c r="W759" s="158"/>
      <c r="X759" s="158" t="s">
        <v>748</v>
      </c>
      <c r="Y759" s="148"/>
      <c r="Z759" s="148"/>
      <c r="AA759" s="148"/>
      <c r="AB759" s="148"/>
      <c r="AC759" s="148"/>
      <c r="AD759" s="148"/>
      <c r="AE759" s="148"/>
      <c r="AF759" s="148"/>
      <c r="AG759" s="148" t="s">
        <v>749</v>
      </c>
      <c r="AH759" s="148"/>
      <c r="AI759" s="148"/>
      <c r="AJ759" s="148"/>
      <c r="AK759" s="148"/>
      <c r="AL759" s="148"/>
      <c r="AM759" s="148"/>
      <c r="AN759" s="148"/>
      <c r="AO759" s="148"/>
      <c r="AP759" s="148"/>
      <c r="AQ759" s="148"/>
      <c r="AR759" s="148"/>
      <c r="AS759" s="148"/>
      <c r="AT759" s="148"/>
      <c r="AU759" s="148"/>
      <c r="AV759" s="148"/>
      <c r="AW759" s="148"/>
      <c r="AX759" s="148"/>
      <c r="AY759" s="148"/>
      <c r="AZ759" s="148"/>
      <c r="BA759" s="148"/>
      <c r="BB759" s="148"/>
      <c r="BC759" s="148"/>
      <c r="BD759" s="148"/>
      <c r="BE759" s="148"/>
      <c r="BF759" s="148"/>
      <c r="BG759" s="148"/>
      <c r="BH759" s="148"/>
    </row>
    <row r="760" spans="1:60" outlineLevel="1" x14ac:dyDescent="0.2">
      <c r="A760" s="155"/>
      <c r="B760" s="156"/>
      <c r="C760" s="254" t="s">
        <v>785</v>
      </c>
      <c r="D760" s="255"/>
      <c r="E760" s="255"/>
      <c r="F760" s="255"/>
      <c r="G760" s="255"/>
      <c r="H760" s="158"/>
      <c r="I760" s="158"/>
      <c r="J760" s="158"/>
      <c r="K760" s="158"/>
      <c r="L760" s="158"/>
      <c r="M760" s="158"/>
      <c r="N760" s="158"/>
      <c r="O760" s="158"/>
      <c r="P760" s="158"/>
      <c r="Q760" s="158"/>
      <c r="R760" s="158"/>
      <c r="S760" s="158"/>
      <c r="T760" s="158"/>
      <c r="U760" s="158"/>
      <c r="V760" s="158"/>
      <c r="W760" s="158"/>
      <c r="X760" s="158"/>
      <c r="Y760" s="148"/>
      <c r="Z760" s="148"/>
      <c r="AA760" s="148"/>
      <c r="AB760" s="148"/>
      <c r="AC760" s="148"/>
      <c r="AD760" s="148"/>
      <c r="AE760" s="148"/>
      <c r="AF760" s="148"/>
      <c r="AG760" s="148" t="s">
        <v>183</v>
      </c>
      <c r="AH760" s="148"/>
      <c r="AI760" s="148"/>
      <c r="AJ760" s="148"/>
      <c r="AK760" s="148"/>
      <c r="AL760" s="148"/>
      <c r="AM760" s="148"/>
      <c r="AN760" s="148"/>
      <c r="AO760" s="148"/>
      <c r="AP760" s="148"/>
      <c r="AQ760" s="148"/>
      <c r="AR760" s="148"/>
      <c r="AS760" s="148"/>
      <c r="AT760" s="148"/>
      <c r="AU760" s="148"/>
      <c r="AV760" s="148"/>
      <c r="AW760" s="148"/>
      <c r="AX760" s="148"/>
      <c r="AY760" s="148"/>
      <c r="AZ760" s="148"/>
      <c r="BA760" s="186" t="str">
        <f>C760</f>
        <v>Náklady na vyhotovení dokumentace skutečného provedení stavby a její předání objednateli v požadované formě a požadovaném počtu.</v>
      </c>
      <c r="BB760" s="148"/>
      <c r="BC760" s="148"/>
      <c r="BD760" s="148"/>
      <c r="BE760" s="148"/>
      <c r="BF760" s="148"/>
      <c r="BG760" s="148"/>
      <c r="BH760" s="148"/>
    </row>
    <row r="761" spans="1:60" outlineLevel="1" x14ac:dyDescent="0.2">
      <c r="A761" s="171">
        <v>152</v>
      </c>
      <c r="B761" s="172" t="s">
        <v>786</v>
      </c>
      <c r="C761" s="189" t="s">
        <v>787</v>
      </c>
      <c r="D761" s="173" t="s">
        <v>747</v>
      </c>
      <c r="E761" s="174">
        <v>1</v>
      </c>
      <c r="F761" s="175"/>
      <c r="G761" s="176">
        <f>ROUND(E761*F761,2)</f>
        <v>0</v>
      </c>
      <c r="H761" s="175"/>
      <c r="I761" s="176">
        <f>ROUND(E761*H761,2)</f>
        <v>0</v>
      </c>
      <c r="J761" s="175"/>
      <c r="K761" s="176">
        <f>ROUND(E761*J761,2)</f>
        <v>0</v>
      </c>
      <c r="L761" s="176">
        <v>21</v>
      </c>
      <c r="M761" s="176">
        <f>G761*(1+L761/100)</f>
        <v>0</v>
      </c>
      <c r="N761" s="176">
        <v>0</v>
      </c>
      <c r="O761" s="176">
        <f>ROUND(E761*N761,2)</f>
        <v>0</v>
      </c>
      <c r="P761" s="176">
        <v>0</v>
      </c>
      <c r="Q761" s="176">
        <f>ROUND(E761*P761,2)</f>
        <v>0</v>
      </c>
      <c r="R761" s="176"/>
      <c r="S761" s="176" t="s">
        <v>128</v>
      </c>
      <c r="T761" s="177" t="s">
        <v>170</v>
      </c>
      <c r="U761" s="158">
        <v>0</v>
      </c>
      <c r="V761" s="158">
        <f>ROUND(E761*U761,2)</f>
        <v>0</v>
      </c>
      <c r="W761" s="158"/>
      <c r="X761" s="158" t="s">
        <v>748</v>
      </c>
      <c r="Y761" s="148"/>
      <c r="Z761" s="148"/>
      <c r="AA761" s="148"/>
      <c r="AB761" s="148"/>
      <c r="AC761" s="148"/>
      <c r="AD761" s="148"/>
      <c r="AE761" s="148"/>
      <c r="AF761" s="148"/>
      <c r="AG761" s="148" t="s">
        <v>749</v>
      </c>
      <c r="AH761" s="148"/>
      <c r="AI761" s="148"/>
      <c r="AJ761" s="148"/>
      <c r="AK761" s="148"/>
      <c r="AL761" s="148"/>
      <c r="AM761" s="148"/>
      <c r="AN761" s="148"/>
      <c r="AO761" s="148"/>
      <c r="AP761" s="148"/>
      <c r="AQ761" s="148"/>
      <c r="AR761" s="148"/>
      <c r="AS761" s="148"/>
      <c r="AT761" s="148"/>
      <c r="AU761" s="148"/>
      <c r="AV761" s="148"/>
      <c r="AW761" s="148"/>
      <c r="AX761" s="148"/>
      <c r="AY761" s="148"/>
      <c r="AZ761" s="148"/>
      <c r="BA761" s="148"/>
      <c r="BB761" s="148"/>
      <c r="BC761" s="148"/>
      <c r="BD761" s="148"/>
      <c r="BE761" s="148"/>
      <c r="BF761" s="148"/>
      <c r="BG761" s="148"/>
      <c r="BH761" s="148"/>
    </row>
    <row r="762" spans="1:60" outlineLevel="1" x14ac:dyDescent="0.2">
      <c r="A762" s="155"/>
      <c r="B762" s="156"/>
      <c r="C762" s="254" t="s">
        <v>788</v>
      </c>
      <c r="D762" s="255"/>
      <c r="E762" s="255"/>
      <c r="F762" s="255"/>
      <c r="G762" s="255"/>
      <c r="H762" s="158"/>
      <c r="I762" s="158"/>
      <c r="J762" s="158"/>
      <c r="K762" s="158"/>
      <c r="L762" s="158"/>
      <c r="M762" s="158"/>
      <c r="N762" s="158"/>
      <c r="O762" s="158"/>
      <c r="P762" s="158"/>
      <c r="Q762" s="158"/>
      <c r="R762" s="158"/>
      <c r="S762" s="158"/>
      <c r="T762" s="158"/>
      <c r="U762" s="158"/>
      <c r="V762" s="158"/>
      <c r="W762" s="158"/>
      <c r="X762" s="158"/>
      <c r="Y762" s="148"/>
      <c r="Z762" s="148"/>
      <c r="AA762" s="148"/>
      <c r="AB762" s="148"/>
      <c r="AC762" s="148"/>
      <c r="AD762" s="148"/>
      <c r="AE762" s="148"/>
      <c r="AF762" s="148"/>
      <c r="AG762" s="148" t="s">
        <v>183</v>
      </c>
      <c r="AH762" s="148"/>
      <c r="AI762" s="148"/>
      <c r="AJ762" s="148"/>
      <c r="AK762" s="148"/>
      <c r="AL762" s="148"/>
      <c r="AM762" s="148"/>
      <c r="AN762" s="148"/>
      <c r="AO762" s="148"/>
      <c r="AP762" s="148"/>
      <c r="AQ762" s="148"/>
      <c r="AR762" s="148"/>
      <c r="AS762" s="148"/>
      <c r="AT762" s="148"/>
      <c r="AU762" s="148"/>
      <c r="AV762" s="148"/>
      <c r="AW762" s="148"/>
      <c r="AX762" s="148"/>
      <c r="AY762" s="148"/>
      <c r="AZ762" s="148"/>
      <c r="BA762" s="186" t="str">
        <f>C762</f>
        <v>Náklady spojené s povinným pojištěním dodavatele nebo stavebního díla či jeho části, v rozsahu obchodních podmínek.</v>
      </c>
      <c r="BB762" s="148"/>
      <c r="BC762" s="148"/>
      <c r="BD762" s="148"/>
      <c r="BE762" s="148"/>
      <c r="BF762" s="148"/>
      <c r="BG762" s="148"/>
      <c r="BH762" s="148"/>
    </row>
    <row r="763" spans="1:60" x14ac:dyDescent="0.2">
      <c r="A763" s="3"/>
      <c r="B763" s="4"/>
      <c r="C763" s="194"/>
      <c r="D763" s="6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AE763">
        <v>15</v>
      </c>
      <c r="AF763">
        <v>21</v>
      </c>
      <c r="AG763" t="s">
        <v>109</v>
      </c>
    </row>
    <row r="764" spans="1:60" x14ac:dyDescent="0.2">
      <c r="A764" s="151"/>
      <c r="B764" s="152" t="s">
        <v>29</v>
      </c>
      <c r="C764" s="195"/>
      <c r="D764" s="153"/>
      <c r="E764" s="154"/>
      <c r="F764" s="154"/>
      <c r="G764" s="187">
        <f>G8+G50+G54+G74+G79+G82+G86+G314+G317+G339+G372+G521+G572+G637+G664+G689+G716+G723+G735+G748</f>
        <v>0</v>
      </c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AE764">
        <f>SUMIF(L7:L762,AE763,G7:G762)</f>
        <v>0</v>
      </c>
      <c r="AF764">
        <f>SUMIF(L7:L762,AF763,G7:G762)</f>
        <v>0</v>
      </c>
      <c r="AG764" t="s">
        <v>789</v>
      </c>
    </row>
    <row r="765" spans="1:60" x14ac:dyDescent="0.2">
      <c r="C765" s="196"/>
      <c r="D765" s="10"/>
      <c r="AG765" t="s">
        <v>791</v>
      </c>
    </row>
    <row r="766" spans="1:60" x14ac:dyDescent="0.2">
      <c r="D766" s="10"/>
    </row>
    <row r="767" spans="1:60" x14ac:dyDescent="0.2">
      <c r="D767" s="10"/>
    </row>
    <row r="768" spans="1:60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zgycpTr5hu2xcKDUQnFbJFPx0UMDPfkIBzXyvouifjTrXFee+XUf3bw2JMv4LiajMAy8U4dHj6js7bP1aCftw==" saltValue="6p1S+1EMI3RxzfBhEaFLNA==" spinCount="100000" sheet="1"/>
  <mergeCells count="50">
    <mergeCell ref="C56:G56"/>
    <mergeCell ref="A1:G1"/>
    <mergeCell ref="C2:G2"/>
    <mergeCell ref="C3:G3"/>
    <mergeCell ref="C4:G4"/>
    <mergeCell ref="C52:G52"/>
    <mergeCell ref="C540:G540"/>
    <mergeCell ref="C57:G57"/>
    <mergeCell ref="C60:G60"/>
    <mergeCell ref="C81:G81"/>
    <mergeCell ref="C128:G128"/>
    <mergeCell ref="C187:G187"/>
    <mergeCell ref="C188:G188"/>
    <mergeCell ref="C313:G313"/>
    <mergeCell ref="C369:G369"/>
    <mergeCell ref="C520:G520"/>
    <mergeCell ref="C530:G530"/>
    <mergeCell ref="C539:G539"/>
    <mergeCell ref="C636:G636"/>
    <mergeCell ref="C551:G551"/>
    <mergeCell ref="C571:G571"/>
    <mergeCell ref="C581:G581"/>
    <mergeCell ref="C584:G584"/>
    <mergeCell ref="C588:G588"/>
    <mergeCell ref="C591:G591"/>
    <mergeCell ref="C594:G594"/>
    <mergeCell ref="C602:G602"/>
    <mergeCell ref="C605:G605"/>
    <mergeCell ref="C608:G608"/>
    <mergeCell ref="C628:G628"/>
    <mergeCell ref="C745:G745"/>
    <mergeCell ref="C663:G663"/>
    <mergeCell ref="C679:G679"/>
    <mergeCell ref="C687:G687"/>
    <mergeCell ref="C727:G727"/>
    <mergeCell ref="C731:G731"/>
    <mergeCell ref="C733:G733"/>
    <mergeCell ref="C734:G734"/>
    <mergeCell ref="C737:G737"/>
    <mergeCell ref="C739:G739"/>
    <mergeCell ref="C741:G741"/>
    <mergeCell ref="C743:G743"/>
    <mergeCell ref="C760:G760"/>
    <mergeCell ref="C762:G762"/>
    <mergeCell ref="C747:G747"/>
    <mergeCell ref="C750:G750"/>
    <mergeCell ref="C752:G752"/>
    <mergeCell ref="C754:G754"/>
    <mergeCell ref="C756:G756"/>
    <mergeCell ref="C758:G75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Michal Valenta</cp:lastModifiedBy>
  <cp:lastPrinted>2019-03-19T12:27:02Z</cp:lastPrinted>
  <dcterms:created xsi:type="dcterms:W3CDTF">2009-04-08T07:15:50Z</dcterms:created>
  <dcterms:modified xsi:type="dcterms:W3CDTF">2021-08-11T19:01:00Z</dcterms:modified>
</cp:coreProperties>
</file>